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9"/>
  <workbookPr codeName="ThisWorkbook" defaultThemeVersion="124226"/>
  <mc:AlternateContent xmlns:mc="http://schemas.openxmlformats.org/markup-compatibility/2006">
    <mc:Choice Requires="x15">
      <x15ac:absPath xmlns:x15ac="http://schemas.microsoft.com/office/spreadsheetml/2010/11/ac" url="/Users/johantorressegura/Downloads/"/>
    </mc:Choice>
  </mc:AlternateContent>
  <xr:revisionPtr revIDLastSave="0" documentId="8_{0EA649CD-D46A-C148-8D56-34D832C4FFEE}" xr6:coauthVersionLast="47" xr6:coauthVersionMax="47" xr10:uidLastSave="{00000000-0000-0000-0000-000000000000}"/>
  <bookViews>
    <workbookView xWindow="0" yWindow="0" windowWidth="28800" windowHeight="18000" tabRatio="795" activeTab="4"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_xlnm._FilterDatabase" localSheetId="2" hidden="1">Autodiagnóstico!$C$8:$J$92</definedName>
    <definedName name="_xlnm._FilterDatabase" localSheetId="4" hidden="1">'Plan de Acción'!$C$5:$M$103</definedName>
    <definedName name="Acciones_Categoría_3">'[1]Ponderaciones y parámetros'!$K$6:$N$6</definedName>
    <definedName name="Nombre" localSheetId="1">#REF!</definedName>
    <definedName name="Nombre">#REF!</definedName>
    <definedName name="Simulador">[1]Listas!$B$2:$B$4</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05" i="8" l="1"/>
  <c r="F100" i="8"/>
  <c r="F97" i="8"/>
  <c r="F93" i="8"/>
  <c r="F81" i="8"/>
  <c r="F67" i="8"/>
  <c r="F60" i="8"/>
  <c r="F53" i="8"/>
  <c r="F48" i="8"/>
  <c r="F43" i="8"/>
  <c r="E102" i="8" l="1"/>
  <c r="F9" i="8"/>
  <c r="F90" i="15"/>
  <c r="M137" i="17" s="1"/>
  <c r="F22" i="15"/>
  <c r="M81" i="17" s="1"/>
  <c r="F10" i="15"/>
  <c r="K57" i="17" s="1"/>
  <c r="F102" i="8"/>
  <c r="F101" i="8"/>
  <c r="F99" i="8"/>
  <c r="F98" i="8"/>
  <c r="F96" i="8"/>
  <c r="F95" i="8"/>
  <c r="F94" i="8"/>
  <c r="F91" i="8"/>
  <c r="F88" i="8"/>
  <c r="F86" i="8"/>
  <c r="F85" i="8"/>
  <c r="F83" i="8"/>
  <c r="F82" i="8"/>
  <c r="F80" i="8"/>
  <c r="F79" i="8"/>
  <c r="F78" i="8"/>
  <c r="F77" i="8"/>
  <c r="F76" i="8"/>
  <c r="F75" i="8"/>
  <c r="F72" i="8"/>
  <c r="F71" i="8"/>
  <c r="F8" i="8"/>
  <c r="F7" i="8"/>
  <c r="F70" i="8"/>
  <c r="E72" i="8"/>
  <c r="E10" i="8"/>
  <c r="K137" i="17"/>
  <c r="K136" i="17"/>
  <c r="K135" i="17"/>
  <c r="K134" i="17"/>
  <c r="K130" i="17"/>
  <c r="L130" i="17"/>
  <c r="K114" i="17"/>
  <c r="K113" i="17"/>
  <c r="K112" i="17"/>
  <c r="K111" i="17"/>
  <c r="K110" i="17"/>
  <c r="K109" i="17"/>
  <c r="K108" i="17"/>
  <c r="K107" i="17"/>
  <c r="K103" i="17"/>
  <c r="L103" i="17"/>
  <c r="K84" i="17"/>
  <c r="K83" i="17"/>
  <c r="K82" i="17"/>
  <c r="K81" i="17"/>
  <c r="K77" i="17"/>
  <c r="L77" i="17"/>
  <c r="F16" i="15"/>
  <c r="K58" i="17" s="1"/>
  <c r="I60" i="17"/>
  <c r="I59" i="17"/>
  <c r="I58" i="17"/>
  <c r="I57" i="17"/>
  <c r="K54" i="17"/>
  <c r="F17" i="15"/>
  <c r="K59" i="17" s="1"/>
  <c r="F18" i="15"/>
  <c r="K60" i="17" s="1"/>
  <c r="J37" i="17"/>
  <c r="J36" i="17"/>
  <c r="J35" i="17"/>
  <c r="J34" i="17"/>
  <c r="F26" i="15"/>
  <c r="M82" i="17" s="1"/>
  <c r="F29" i="15"/>
  <c r="M83" i="17" s="1"/>
  <c r="F31" i="15"/>
  <c r="M84" i="17" s="1"/>
  <c r="F33" i="15"/>
  <c r="M107" i="17" s="1"/>
  <c r="F38" i="15"/>
  <c r="M108" i="17" s="1"/>
  <c r="F42" i="15"/>
  <c r="M109" i="17" s="1"/>
  <c r="F46" i="15"/>
  <c r="M110" i="17" s="1"/>
  <c r="F52" i="15"/>
  <c r="M111" i="17" s="1"/>
  <c r="F58" i="15"/>
  <c r="M112" i="17" s="1"/>
  <c r="F59" i="15"/>
  <c r="M113" i="17" s="1"/>
  <c r="F63" i="15"/>
  <c r="M114" i="17" s="1"/>
  <c r="F69" i="15"/>
  <c r="F80" i="15"/>
  <c r="M135" i="17" s="1"/>
  <c r="F83" i="15"/>
  <c r="M136" i="17" s="1"/>
  <c r="F68" i="8"/>
  <c r="F66" i="8"/>
  <c r="F65" i="8"/>
  <c r="F64" i="8"/>
  <c r="F63" i="8"/>
  <c r="F62" i="8"/>
  <c r="F61" i="8"/>
  <c r="F59" i="8"/>
  <c r="F58" i="8"/>
  <c r="F57" i="8"/>
  <c r="F56" i="8"/>
  <c r="F55" i="8"/>
  <c r="F54" i="8"/>
  <c r="F52" i="8"/>
  <c r="F51" i="8"/>
  <c r="F50" i="8"/>
  <c r="F49" i="8"/>
  <c r="F47" i="8"/>
  <c r="F46" i="8"/>
  <c r="F45" i="8"/>
  <c r="F44" i="8"/>
  <c r="F42" i="8"/>
  <c r="F41" i="8"/>
  <c r="F40" i="8"/>
  <c r="F39" i="8"/>
  <c r="F38" i="8"/>
  <c r="F36" i="8"/>
  <c r="F35" i="8"/>
  <c r="F33" i="8"/>
  <c r="F32" i="8"/>
  <c r="F30" i="8"/>
  <c r="F29" i="8"/>
  <c r="F28" i="8"/>
  <c r="F26" i="8"/>
  <c r="F25" i="8"/>
  <c r="F24" i="8"/>
  <c r="F23" i="8"/>
  <c r="F21" i="8"/>
  <c r="F20" i="8"/>
  <c r="F19" i="8"/>
  <c r="F18" i="8"/>
  <c r="F16" i="8"/>
  <c r="F17" i="8" s="1"/>
  <c r="F14" i="8"/>
  <c r="F15" i="8" s="1"/>
  <c r="F12" i="8"/>
  <c r="F11" i="8"/>
  <c r="F10" i="8"/>
  <c r="E29" i="8"/>
  <c r="E28" i="8"/>
  <c r="E16" i="8"/>
  <c r="E103" i="8"/>
  <c r="E98" i="8"/>
  <c r="E99" i="8"/>
  <c r="E101" i="8"/>
  <c r="E71" i="8"/>
  <c r="E96" i="8"/>
  <c r="E90" i="8"/>
  <c r="E91" i="8"/>
  <c r="E92" i="8"/>
  <c r="E94" i="8"/>
  <c r="E95" i="8"/>
  <c r="E84" i="8"/>
  <c r="E85" i="8"/>
  <c r="E86" i="8"/>
  <c r="E87" i="8"/>
  <c r="E88" i="8"/>
  <c r="E89" i="8"/>
  <c r="E55" i="8"/>
  <c r="E56" i="8"/>
  <c r="E57" i="8"/>
  <c r="E58" i="8"/>
  <c r="E59" i="8"/>
  <c r="E61" i="8"/>
  <c r="E62" i="8"/>
  <c r="E63" i="8"/>
  <c r="E64" i="8"/>
  <c r="E65" i="8"/>
  <c r="E66" i="8"/>
  <c r="E68" i="8"/>
  <c r="E70" i="8"/>
  <c r="E73" i="8"/>
  <c r="E75" i="8"/>
  <c r="E76" i="8"/>
  <c r="E77" i="8"/>
  <c r="E78" i="8"/>
  <c r="E79" i="8"/>
  <c r="E80" i="8"/>
  <c r="E82" i="8"/>
  <c r="E83" i="8"/>
  <c r="E12" i="8"/>
  <c r="E38" i="8"/>
  <c r="E25" i="8"/>
  <c r="E26" i="8"/>
  <c r="E8" i="8"/>
  <c r="E7" i="8"/>
  <c r="E9" i="8"/>
  <c r="E11" i="8"/>
  <c r="E14" i="8"/>
  <c r="E18" i="8"/>
  <c r="E19" i="8"/>
  <c r="E20" i="8"/>
  <c r="E21" i="8"/>
  <c r="E23" i="8"/>
  <c r="E24" i="8"/>
  <c r="E30" i="8"/>
  <c r="E32" i="8"/>
  <c r="E33" i="8"/>
  <c r="E35" i="8"/>
  <c r="E36" i="8"/>
  <c r="E39" i="8"/>
  <c r="E40" i="8"/>
  <c r="E41" i="8"/>
  <c r="E42" i="8"/>
  <c r="E44" i="8"/>
  <c r="E45" i="8"/>
  <c r="E46" i="8"/>
  <c r="E47" i="8"/>
  <c r="E49" i="8"/>
  <c r="E50" i="8"/>
  <c r="E51" i="8"/>
  <c r="E52" i="8"/>
  <c r="E54" i="8"/>
  <c r="L54" i="17"/>
  <c r="I12" i="17"/>
  <c r="F13" i="8" l="1"/>
  <c r="F22" i="8"/>
  <c r="F31" i="8"/>
  <c r="D33" i="15"/>
  <c r="L36" i="17" s="1"/>
  <c r="D22" i="15"/>
  <c r="L35" i="17" s="1"/>
  <c r="D10" i="15"/>
  <c r="L34" i="17" s="1"/>
  <c r="D69" i="15"/>
  <c r="L37" i="17" s="1"/>
  <c r="M134" i="17"/>
  <c r="G6" i="15" l="1"/>
  <c r="K12" i="17" s="1"/>
</calcChain>
</file>

<file path=xl/sharedStrings.xml><?xml version="1.0" encoding="utf-8"?>
<sst xmlns="http://schemas.openxmlformats.org/spreadsheetml/2006/main" count="724" uniqueCount="483">
  <si>
    <t xml:space="preserve">AUTODIAGNÓSTICO DE GESTIÓN </t>
  </si>
  <si>
    <t>POLÍTICA GOBIERNO DIGITAL (ANTES GOBIERNO EN LÍNEA)</t>
  </si>
  <si>
    <t>INSTRUCCIONES DE DILIGENCIAMIENTO</t>
  </si>
  <si>
    <t>AUTODIAGNÓSTICO</t>
  </si>
  <si>
    <t>PLAN DE ACCIÓN</t>
  </si>
  <si>
    <t/>
  </si>
  <si>
    <t>AUTODIAGNÓSTICO DE GESTIÓN POLÍTICA DE GOBIERNO DIGITAL</t>
  </si>
  <si>
    <t>CONTROL DE CAMBIOS</t>
  </si>
  <si>
    <t>Fecha</t>
  </si>
  <si>
    <t>Cambios Introducidos</t>
  </si>
  <si>
    <t>Versión inicial</t>
  </si>
  <si>
    <t>Hoja de Autodiagnóstico:</t>
  </si>
  <si>
    <t>Celda I11. Cambió la forma de asignar el puntaje</t>
  </si>
  <si>
    <t>Celda G58. Se complementó la pregunta con las opciones de respuesta</t>
  </si>
  <si>
    <t>Celda H91 y H92. Referente al Colcert: se cambió la fórmula para calificar en el caso de las entidades que no les aplican estas preguntas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</si>
  <si>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</si>
  <si>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</si>
  <si>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</si>
  <si>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</si>
  <si>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</si>
  <si>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</si>
  <si>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</si>
  <si>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</si>
  <si>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</si>
  <si>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</si>
  <si>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</si>
  <si>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Ayuda: </t>
    </r>
    <r>
      <rPr>
        <sz val="11"/>
        <color theme="1"/>
        <rFont val="Arial"/>
        <family val="2"/>
      </rPr>
      <t>observaciones que debe tener en cuenta para la calificación de cada actividad.</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</si>
  <si>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</si>
  <si>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</si>
  <si>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</si>
  <si>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</si>
  <si>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</si>
  <si>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</si>
  <si>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</si>
  <si>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</si>
  <si>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</si>
  <si>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</si>
  <si>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</si>
  <si>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</si>
  <si>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u/>
        <sz val="12"/>
        <color theme="1"/>
        <rFont val="Arial"/>
        <family val="2"/>
      </rPr>
      <t>no aplica</t>
    </r>
    <r>
      <rPr>
        <b/>
        <sz val="11"/>
        <color theme="1"/>
        <rFont val="Arial"/>
        <family val="2"/>
      </rPr>
      <t xml:space="preserve"> </t>
    </r>
    <r>
      <rPr>
        <sz val="11"/>
        <color theme="1"/>
        <rFont val="Arial"/>
        <family val="2"/>
      </rPr>
      <t>para su Entidad por sus características particulares, no diligencie puntaje. Por ejemplo, si en su entidad no se efectúan negociaciones colectivas por no haber sindicatos, en el ítem "Negociación Colectiva" usted no deberá ingresar ningún puntaje.</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</si>
  <si>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</si>
  <si>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</si>
  <si>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</si>
  <si>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</si>
  <si>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</si>
  <si>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</si>
  <si>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</si>
  <si>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</si>
  <si>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</si>
  <si>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</si>
  <si>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</si>
  <si>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</si>
  <si>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</si>
  <si>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</si>
  <si>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</si>
  <si>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</si>
  <si>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narajna):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</si>
  <si>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</si>
  <si>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</si>
  <si>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</si>
  <si>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</si>
  <si>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</si>
  <si>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ENTIDAD</t>
  </si>
  <si>
    <t>CALIFICACIÓN TOTAL</t>
  </si>
  <si>
    <t>COMPONENTES</t>
  </si>
  <si>
    <t xml:space="preserve">CALIFICACIÓN </t>
  </si>
  <si>
    <t>CATEGORÍA</t>
  </si>
  <si>
    <t>ACTIVIDADES DE GESTIÓN</t>
  </si>
  <si>
    <t>PUNTAJE 
(0 - 100)</t>
  </si>
  <si>
    <t>AYUDA</t>
  </si>
  <si>
    <t>ACTIVIDADES DE GESTION</t>
  </si>
  <si>
    <t xml:space="preserve">TIC para Gobierno Abierto </t>
  </si>
  <si>
    <t xml:space="preserve">Indicadores de Proceso  Logro: Transparencia </t>
  </si>
  <si>
    <t>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t>
  </si>
  <si>
    <r>
      <t xml:space="preserve">
En caso que quiera consultar mayor información sobre las obligaciones relacionadas con esta actividad, consulte las siguientes normas:
Anexo 1 - Resolución 3564 de 2015: Reglamenta aspectos relacionados con la Ley de Transparencia y Acceso a la Información Pública
Decreto Reglamentario Único 1081 de 2015: Reglamento sobre la gestión de la información pública
Título 9 - Decreto 1078 de 2015: Decreto Único Reglamentario del Sector de Tecnologías de la Información y las Comunicaciones
Ley 1712 de 2014 - Ley de Transparencia y acceso a la información pública
FORMA DE ASIGNAR EL PUNTAJE:
</t>
    </r>
    <r>
      <rPr>
        <b/>
        <sz val="10"/>
        <color rgb="FF002060"/>
        <rFont val="Arial"/>
        <family val="2"/>
      </rPr>
      <t xml:space="preserve">Entidades nacionales y territoriales: </t>
    </r>
    <r>
      <rPr>
        <sz val="10"/>
        <color rgb="FF002060"/>
        <rFont val="Arial"/>
        <family val="2"/>
      </rPr>
      <t xml:space="preserve">Para obtener el puntaje, divida el número de temas que publicó la entidad la entidad sobre el total de temas que debe publicar (34), enunciados en los literales (a) hasta (ah). Luego, multiplique el resultado por 100.
</t>
    </r>
  </si>
  <si>
    <t>Se revisó en www.agenciadetierras.gov.co y se cuenta con la publicaciòn de cada uno de los contenidos solicitados en las actividades de gestion. Se relaciona word con URL y pantallazo de la respectiva publicación de cada uno de los requesitos.
Los requisitos que no tienen respaldo en el sitio web de la Agencia son los siguientes:
u. Oferta de la entidad (Programas, servicios, trámites y otros procedimientos 
EVIDENCIAS: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2E%20Logro%20Transparencia</t>
  </si>
  <si>
    <t>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t>
  </si>
  <si>
    <r>
      <t xml:space="preserve">En caso de requerir mayor información sobre esta actividad, consulte:
* La Guía Interactiva de la Norma Técnica de Accesibilidad 5854, disponible en el siguiente enlace: http://ntc5854.accesibilidadweb.co/ 
* La Guía de Usabilidad, disponible en enl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realice de forma independiente las siguientes operaciones:
1. Divida el número de criterios de accesibilidad que cumplió el sitio web de la entidad sobre el total de criterios evaluados (20) enunciados en los literales (a) hasta (t)., y luego, multiplique el resultado por 100.
2. Divida el número de criterios de usabilidad que cumplió el sitio web de la entidad sobre el total de criterios evaluados (18) enunciados en los literales (a) hasta (u) , y luego multiplique el resultado por 100.
Posteriormente, sume los resultados obtenidos en las 2 operaciones anteriores y divida el resultado entre dos.
</t>
    </r>
    <r>
      <rPr>
        <b/>
        <sz val="10"/>
        <color rgb="FF002060"/>
        <rFont val="Arial"/>
        <family val="2"/>
      </rPr>
      <t>En el caso de las entidades del orden territorial,</t>
    </r>
    <r>
      <rPr>
        <sz val="10"/>
        <color rgb="FF002060"/>
        <rFont val="Arial"/>
        <family val="2"/>
      </rPr>
      <t xml:space="preserve">  realice de forma independiente las siguientes operaciones:
1. Sume el número de criterios de accesibilidad enunciados en los literales (a) hasta (t). que cumplió el sitio web de la entidad en el periodo evaluado. Si el resultado es 0, obtiene 0. Si es de 1 a 5, obtiene 20. Si es de 6 a 10, obtiene 30. Si es de 11 a 15, obtiene 40. Si es mayor a 15, obtiene 50.
2. Sume el número de criterios de usabilidad enunciados en los literales (a) hasta (u) que cumplió el sitio web de la entidad en el periodo evaluado. Si el resultado es 0, obtiene 0. Si es de 1 a 5, obtiene 10. Si es de 5 a 10, obtiene 20. Si es de 11 a 15, obtiene 30. Si es mayor a 15, obtiene 50.
Posteriormente, sume los resultados obtenidos en las 2 operaciones anteriores.
</t>
    </r>
  </si>
  <si>
    <t>Se cuenta con el cumplimiento de cada uno de los requisitos los cuales se pueden corroborar en el archivo denominado: CUMPLIMIENTO REQUISITOS ACCESIBILIDAD AA el se encuentra en la siguiente carpeta: 
EVIDENCIAS:
https://agenciadetierras-my.sharepoint.com/:w:/r/personal/luis_ortega_ant_gov_co/_layouts/15/Doc.aspx?sourcedoc=%7BDA7FF44A-FF17-42E5-8C27-BF82731D8F5C%7D&amp;file=CUMPLIMIENTO%20REQUISITOS%20ACCESIBILIDAD%20AA.docx&amp;action=default&amp;mobileredirect=true</t>
  </si>
  <si>
    <t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t>
  </si>
  <si>
    <t>Se cuenta con el cumplimiento de cada uno de los requisitos los cuales se pueden corroborar en el archivo denominado: CUMPLIMIENTO REQUISITOS ACCESIBILIDAD AA el se encuentra en la siguiente carpeta: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2E%20Logro%20Transparencia</t>
  </si>
  <si>
    <t>GRÁFICAS</t>
  </si>
  <si>
    <t xml:space="preserve">
Indique el porcentaje de ejercicios de rendición de cuentas realizados por la entidad soportados en medios electrónicos respecto al total de ejercicios de rendición de cuentas realizados por la entidad durante el periodo evaluado
</t>
  </si>
  <si>
    <r>
      <t xml:space="preserve">Se entiende que los ejercicios de rendición de cuentas soportados en medios electrónicos son todas las actividades que permiten la entrega de información por parte de la entidad sobre la ejecución de sus planes, programas, proyectos y de su presupuesto así como el recibo de consultas y sugerencias a través de TIC. Algunos ejemplos son: transmisiones de audiencias públicas de rendiciones de cuentas por radio, televisión, Facebook live, hangouts por youtube, vía streaming o videoconferencias, envío de correos electrónicos, mensajes de texto o publicación en el sitio web de la convocatoria para la participación en audiencias públicas de rendiciones de cuentas, habilitación de chats, foros y redes para dialogar sobre la gestión de la entidad.
En caso de requerir mayor información, consulte los Lineamientos para la rendición de cuentas por medios electrónicos, disponibles en el siguiente enlace: http://estrategia.gobiernoenlinea.gov.co/623/articles-8248_lineamientos_rendicion.pdf
FORMA DE ASIGNAR EL PUNTAJE:
</t>
    </r>
    <r>
      <rPr>
        <b/>
        <sz val="10"/>
        <color rgb="FF002060"/>
        <rFont val="Arial"/>
        <family val="2"/>
      </rPr>
      <t xml:space="preserve">
En el caso de las entidades del orden nacional, </t>
    </r>
    <r>
      <rPr>
        <sz val="10"/>
        <color rgb="FF002060"/>
        <rFont val="Arial"/>
        <family val="2"/>
      </rPr>
      <t xml:space="preserve"> divida el número de ejercicios de rendición de cuentas realizados por la entidad soportados en medios electrónicos sobre el total de ejercicios de rendición de cuentas realizados por la entidad en el periodo evaluado,  y luego multiplique el resultado por 100. (No use el símbolo % en su respuesta). Si el resultado es mayor o igual a 50, la entidad obtiene un puntaje de 100. Así proporcionalmente.
</t>
    </r>
    <r>
      <rPr>
        <b/>
        <sz val="10"/>
        <color rgb="FF002060"/>
        <rFont val="Arial"/>
        <family val="2"/>
      </rPr>
      <t>En el caso de las entidades del orden territorial</t>
    </r>
    <r>
      <rPr>
        <sz val="10"/>
        <color rgb="FF002060"/>
        <rFont val="Arial"/>
        <family val="2"/>
      </rPr>
      <t>, si la entidad realizó uno o más de sus ejercicios de rendición de cuentas (por ejemplo a través de la habilitación de chats, foros y/o espacios virtuales para el diálogo sobre la gestión de la entidad, la publicación de la convocatoria y/o de los resultados de los ejercicios de rendición de cuentas en el sitio web de la entidad, o la transmisión de los ejercicios de rendición de cuentas a través de radio, televisión, facebook live o youtube) obtiene 100. De lo contrario, el puntaje es 0.</t>
    </r>
  </si>
  <si>
    <t>Se han realizado 5 rendiciones de cuentas, par los años 2017, 2018, 2019 y 2020 respectivamente. Las rendciones de cuenta, se pueden consultar en la pàgina web de la entidad: 
https://www.agenciadetierras.gov.co/servicio-al-ciudadano/participacion-ciudadana/rendicion-de-cuentas/</t>
  </si>
  <si>
    <t>Indique el porcentaje de datos abiertos actualizados y difundidos respecto del total de datos estratégicos identificados en el periodo evaluado</t>
  </si>
  <si>
    <r>
      <t xml:space="preserve">Entiéndase actualizado si el conjunto de datos abiertos está vigente.
Entiéndase estratégico como el conjunto de datos que genera valor (impacto) dentro o fuera de la Entidad. Por ejemplo:  datos de salud, educación, impuestos, movilidad, seguridad ciudadana, salud pública, contratación, gastos gubernamentales, calidad de agua, códigos postales, contratación, pronóstico del tiempo, resultados electorales, calidad del aire, límites geográficos, propiedad de la tierra, estadísticas nacional, empresas registradas en el territorio, reparación a las víctimas y ordenamiento territorial. También datos que atiendan solicitudes recurrentes,  información que ha sido ya utilizada para estudios, análisis y estadísitcas (validando el manejo adecuado de la información confidencial) 
FORMA DE ASIGNAR EL PUNTAJE:
</t>
    </r>
    <r>
      <rPr>
        <b/>
        <sz val="10"/>
        <color rgb="FF002060"/>
        <rFont val="Arial"/>
        <family val="2"/>
      </rPr>
      <t xml:space="preserve">En el caso de las entidades del orden nacional, </t>
    </r>
    <r>
      <rPr>
        <sz val="10"/>
        <color rgb="FF002060"/>
        <rFont val="Arial"/>
        <family val="2"/>
      </rPr>
      <t xml:space="preserve">para obtener el puntaje de la entidad en esta actividad, divida el número datos abiertos actualizados y difundidos  sobre el total de datos estratégicos, y luego multiplique el resultado por 100. Si el resultado le da mayor o igual a 50 obtendrá 100 si el valor es mayor o igual a 30 y menor a 50 obtendrá 50 (No use el símbolo % en su respuesta)
</t>
    </r>
    <r>
      <rPr>
        <b/>
        <sz val="10"/>
        <color rgb="FF002060"/>
        <rFont val="Arial"/>
        <family val="2"/>
      </rPr>
      <t xml:space="preserve">En el caso de las entidades del orden territorial,  </t>
    </r>
    <r>
      <rPr>
        <sz val="10"/>
        <color rgb="FF002060"/>
        <rFont val="Arial"/>
        <family val="2"/>
      </rPr>
      <t>para obtener el puntaje de la entidad en esta actividad, divida el número datos abiertos actualizados y difundidos  sobre el total de datos estratégicos, si el resultado es mayor o igual 0,5,  la entidad obtiene un puntaje de 100. Si el resultado es mayor o igual a 0,3 y menor a 0,5 obtiene un puntaje 75. Si el resultado es mayor a 0,1 y menor a 0,3 obtiene un puntaje de 50. Si el resultado es mayor a 0 y menor o igual a 0,1 obtiene un puntaje de 25</t>
    </r>
  </si>
  <si>
    <t xml:space="preserve">Vigencia 2020
Se han publicado 5 componentes de datos abiertos: Zonas de Reserva Campesina,  Pretensiones Etnicas Indigenas, Pretensiones Comunidades Negras,  Resguardos Indígenas, y Consejos Comunitarios -Comunidad Negra Titulada-.
https://data-agenciadetierras.opendata.arcgis.com/
https://data-agenciadetierras.opendata.arcgis.com/search
</t>
  </si>
  <si>
    <t>¿La entidad realizó durante el periodo evaluado seguimiento al uso de datos abiertos publicados?</t>
  </si>
  <si>
    <r>
      <t xml:space="preserve">La Entidad puede hacer seguimiento al uso de datos, verificando el número de descargas y visitas a sus conjuntos de datos publicados en el portal de www.datos.gov.co 
Para mayor información, consulte la Guía de datos abiertos en Colombia (página 31):  http://estrategia.gobiernoenlinea.gov.co/623/articles-8248_Guia_Apertura_Datos.pdf
FORMA DE ASIGNAR EL PUNTAJE:
</t>
    </r>
    <r>
      <rPr>
        <b/>
        <sz val="10"/>
        <color rgb="FF002060"/>
        <rFont val="Arial"/>
        <family val="2"/>
      </rPr>
      <t>Entidades nacionales y territoriales</t>
    </r>
    <r>
      <rPr>
        <sz val="10"/>
        <color rgb="FF002060"/>
        <rFont val="Arial"/>
        <family val="2"/>
      </rPr>
      <t>: Si la entidad sí realizó seguimiento al uso de datos abiertos, su puntaje es 100. De lo contrario, es 0.</t>
    </r>
  </si>
  <si>
    <t>La evidencia del seguimiento se encuentra en: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2E%20Logro%20Transparencia</t>
  </si>
  <si>
    <t>Indicadores de Proceso
Logro: Colaboración</t>
  </si>
  <si>
    <t>La entidad adelantó durante el periodo evaluado acciones, iniciativas o ejercicios de colaboración con terceros usando medios electrónicos para solucionar un problema de la Entidad</t>
  </si>
  <si>
    <r>
      <t xml:space="preserve">Entiéndase  acciones, iniciativas o ejercicios de colaboración con terceros como el trabajo conjunto entre la entidad y otros actores externos (academia, movimientos, ciudadanos, empresas privadas, medios de comunicación, proveedores, ONG, entre otros) con el propósito de desarrollar soluciones a retos o problemáticas identificadas..
En caso de requerir mayor información, consulte la Guía de innovación, disponible en el siguiente enlace: http://estrategia.gobiernoenlinea.gov.co/623/articles-8250_Guiainnovacion.pdf
FORMA DE ASIGNAR EL PUNTAJE:
</t>
    </r>
    <r>
      <rPr>
        <b/>
        <sz val="10"/>
        <color rgb="FF002060"/>
        <rFont val="Arial"/>
        <family val="2"/>
      </rPr>
      <t>Entidades nacionales y territoriales:</t>
    </r>
    <r>
      <rPr>
        <sz val="10"/>
        <color rgb="FF002060"/>
        <rFont val="Arial"/>
        <family val="2"/>
      </rPr>
      <t xml:space="preserve"> Si la entidad adelantó acciones, iniciativas o ejercicios de colaboración con terceros usando medios electrónicos, su puntaje es 100. De lo contrario, es 0.</t>
    </r>
  </si>
  <si>
    <t>Se adelantaron acciones con: 
La UARIV solicitando cruce de  informaciòn con respecto a la base de datos del Registro Unico de Victimas  que ellos poseen.
El DNP suministró durante todos los meses la base de datos certificada de beneficiarios del SISBEN, y se están adelantando los trámites para el consumo de la BD Sisbén IV.
Con el IGAC se hacen solicitudes de información de manera permanente.
Con la SNR, se solciita información registral para los procesos de BPM que se están adelantando en varios municipios del país.</t>
  </si>
  <si>
    <t>Indicadores de Proceso
Logro: Participación</t>
  </si>
  <si>
    <t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t>
  </si>
  <si>
    <r>
      <t xml:space="preserve">Entiéndase participación como el involucramiento de los usuarios, ciudadanos y grupos de interés en las etapas de la gestión pública: planeación, ejecución, seguimiento y mejora.
En caso de requerir mayor información, consulte los documentos: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
FORMA DE ASIGNAR EL PUNTAJE:
</t>
    </r>
    <r>
      <rPr>
        <b/>
        <sz val="10"/>
        <color rgb="FF002060"/>
        <rFont val="Arial"/>
        <family val="2"/>
      </rPr>
      <t>En el caso de las entidades del orden nacional,</t>
    </r>
    <r>
      <rPr>
        <sz val="10"/>
        <color rgb="FF002060"/>
        <rFont val="Arial"/>
        <family val="2"/>
      </rPr>
      <t xml:space="preserve"> Divida el número de actividades formuladas en la estrategia de participación ciudadana por medios electrónicos (número de respuestas de la a. hasta la  g.)  sobre el número total de actividades formuladas en la estrategia de participación ciudadana (7) y multiplique  por 100
</t>
    </r>
    <r>
      <rPr>
        <b/>
        <sz val="10"/>
        <color rgb="FF002060"/>
        <rFont val="Arial"/>
        <family val="2"/>
      </rPr>
      <t>En el caso de las entidades del orden territorial</t>
    </r>
    <r>
      <rPr>
        <sz val="10"/>
        <color rgb="FF002060"/>
        <rFont val="Arial"/>
        <family val="2"/>
      </rPr>
      <t>, si la entidad usó medios electrónicos para soportar la participación por parte terceros en una o más de las actividades que aparecen como opciones de respuesta desde la (a) hasta la (g), la entidad obtiene un puntaje de 100. De lo contrario, obtiene 0.</t>
    </r>
  </si>
  <si>
    <t>Redes Sociales
La Agencia Nacional de Tierras, cuenta con
página de Facebook, Twitter e Instagram,
por los cuales son uno de los medios por
donde se lanzan campañas de participación ciudadana, se resuelven dudas y se
genera un canal de doble vía para acercarse a los ciudadanos.
Canales Digitales:
La Agencia Nacional de Tierras, cuenta con
página web, donde se realizan foros y se
propicia una interacción continua con los
ciudadanos, de manera que conozcan toda
la información de la entidad. De igual manera se cuenta con canal de YouTube, donde los ciudadanos sienten a la Entidad ms
cercana, al poder ver videos relacionados
con la misión y todo lo que acontece en el
diario actuar de la ANT
A través de medios electrónicos se ha realizado la rendición de cuentas, y la promoción de control social por medio del plan anticorrupción y de atención al ciudadano, entre otros procesos.
https://www.agenciadetierras.gov.co/servicio-al-ciudadano/participacion-ciudadana/rendicion-de-cuentas/</t>
  </si>
  <si>
    <t>Indicadores de resultado 
Componente TIC para Gobierno abierto</t>
  </si>
  <si>
    <t>Indique el porcentaje de conjuntos de datos abiertos estratégicos publicados respecto del total de conjuntos de datos estratégicos identificados, durante el periodo evaluado</t>
  </si>
  <si>
    <r>
      <t xml:space="preserve">Entiéndase estratégico como el conjunto de datos que genera valor (impacto) dentro o fuera de la Entidad.
FORMA DE ASIGNAR EL PUNTAJE:
</t>
    </r>
    <r>
      <rPr>
        <b/>
        <sz val="10"/>
        <color rgb="FF002060"/>
        <rFont val="Arial"/>
        <family val="2"/>
      </rPr>
      <t>En el caso de las entidades del orden nacional</t>
    </r>
    <r>
      <rPr>
        <sz val="10"/>
        <color rgb="FF002060"/>
        <rFont val="Arial"/>
        <family val="2"/>
      </rPr>
      <t xml:space="preserve">, divida el número datos abiertos estratégicos publicados  sobre el total de datos estratégicos identificados, y luego multiplique el resultado por 100. (No use el símbolo % en su respuesta).
</t>
    </r>
    <r>
      <rPr>
        <b/>
        <sz val="10"/>
        <color rgb="FF002060"/>
        <rFont val="Arial"/>
        <family val="2"/>
      </rPr>
      <t>En el caso de las entidades del orden territorial,</t>
    </r>
    <r>
      <rPr>
        <sz val="10"/>
        <color rgb="FF002060"/>
        <rFont val="Arial"/>
        <family val="2"/>
      </rPr>
      <t xml:space="preserve"> divida el número datos abiertos estratégicos publicados  sobre el total de datos estratégicos identificados. Si es mayor a 0 y menor o igual a 0,3 obtiene 50.  Si es mayor a 0,3 obtiene 100. </t>
    </r>
  </si>
  <si>
    <t>Se han publicado 5 componentes de datos abiertos: Zonas de Reserva Campesina,  Pretensiones Etnicas Indigenas, Pretensiones Comunidades Negras,  Resguardos Indígenas, y Consejos Comunitarios -Comunidad Negra Titulada-.
https://data-agenciadetierras.opendata.arcgis.com/
https://data-agenciadetierras.opendata.arcgis.com/search
Se cuentan con 5 conjuntos de datos actualizados con respecto a total de datos estrategicos identificados los cuales son 3, toda vez que los demas datos identificados no son sujetos de publicación de conformidad con lo indicado por las areas misionales.</t>
  </si>
  <si>
    <t>Se realizaron publicaciones o aplicaciones a partir de los datos abiertos por la entidad, durante el periodo evaluado</t>
  </si>
  <si>
    <r>
      <t xml:space="preserve">Las publicaciones y/o aplicaciones pueden ser generadas a partir del uso de los datos abiertos por la entidad pueden ser generadas por la misma entidad o por otros actores o grupos de interés (academia, centros de investigación, medios de comunicación, empresas, entre otros).
FORMA DE ASIGNAR EL PUNTAJE:
</t>
    </r>
    <r>
      <rPr>
        <b/>
        <sz val="10"/>
        <color rgb="FF002060"/>
        <rFont val="Arial"/>
        <family val="2"/>
      </rPr>
      <t xml:space="preserve">Entidades del orden nacional y territorial: </t>
    </r>
    <r>
      <rPr>
        <sz val="10"/>
        <color rgb="FF002060"/>
        <rFont val="Arial"/>
        <family val="2"/>
      </rPr>
      <t>Si se realizó una o más publicaciones o aplicaciones a partir de los datos abiertos por la entidad, su puntaje es 100.  De lo contrario,  es 0.</t>
    </r>
  </si>
  <si>
    <t>Se cuenta con el portal de datos abiertos de la ANT, al  cual se le realizaron mejoras en cuanto al mapa de sedes de la ANT, y se amplió y actualizó el conjunto de datos publicados.
https://data-agenciadetierras.opendata.arcgis.com/
https://data-agenciadetierras.opendata.arcgis.com/search</t>
  </si>
  <si>
    <t>Durante el periodo evaluado se generaron soluciones o insumos para la solución de las problemáticas o necesidades de la entidad ,a partir de las acciones, iniciativas o ejercicios de colaboración con terceros usando medios electrónicos.</t>
  </si>
  <si>
    <r>
      <t xml:space="preserve">Para mayor información consulte la Guía de innovación abierta por medios electrónicos, disponible en el siguiente enlace http://estrategia.gobiernoenlinea.gov.co/623/articles-8250_Guiainnovacion.pdf  
FORMA DE ASIGNAR EL PUNTAJE:
</t>
    </r>
    <r>
      <rPr>
        <b/>
        <sz val="10"/>
        <color rgb="FF002060"/>
        <rFont val="Arial"/>
        <family val="2"/>
      </rPr>
      <t>Entidades del orden nacional y territorial:</t>
    </r>
    <r>
      <rPr>
        <sz val="10"/>
        <color rgb="FF002060"/>
        <rFont val="Arial"/>
        <family val="2"/>
      </rPr>
      <t xml:space="preserve"> Si se generó una o más soluciones o insumos que permitieran la solución de las problemáticas o necesidades de la entidad a partir de las acciones, iniciativas o ejercicios de colaboración con terceros, usando medios electrónicos, el puntaje de la entidad es 100. De lo contrario, es 0. </t>
    </r>
  </si>
  <si>
    <t>A traves del Sistema Integrado de Tierras  en desconectado para la ejecución del Plan de Ordenamiento Social de la Propiedad, durante el proceso del barrido predial a través del SIT, se provee una herramienta que está siendo constantemene actualizada donde los requerimientos parten del  operador para la interconección con el Sistema Integrado de Tierras.
Versiones de SURVEY 1, 2 y 3 respectivamente.
El equipo de infraestructura implementó una solución de colaboración para transferencia de información con entidades relacionadas al sector tierras (IGAC, SNR, URT), para facilitar el intercambio seguro de la información. Esta herramienta se denomina CloudTransfer. 
https://cloudtransfer.agenciadetierras.gov.co/index.php/apps/files/?dir=/Documents/IGAC&amp;fileid=6318438</t>
  </si>
  <si>
    <t>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t>
  </si>
  <si>
    <r>
      <t xml:space="preserve">Entiéndase iniciativa, ejercicio o acciones de participación como las actividades el involucramiento de los usuarios, ciudadanos y grupos de interés en las etapas de la gestión pública: planeación, ejecución, seguimiento y mejora.
Para mayor información consulte la Guía desarrollo ejercicios de participación, disponible en el siguiente enlace: http://estrategia.gobiernoenlinea.gov.co/623/articles-8249_anexo_ejercicios.pdf
FORMA DE ASIGNAR EL PUNTAJE:
Para obtener el puntaje de la entidad en esta actividad, divida el número ejercicios, iniciativas o acciones de participación que ha realizado la Entidad con la ciudadanía, usuarios o grupos de interés utilizando medios electrónicos para la consulta o toma de decisiones sobre el total de ejercicios, iniciativas o acciones de participación que ha realizado la Entidad con la ciudadanía, usuarios o grupos de interés, y luego multiplique el resultado por 100. (No use el símbolo % en su respuesta)
</t>
    </r>
    <r>
      <rPr>
        <b/>
        <sz val="10"/>
        <color rgb="FF002060"/>
        <rFont val="Arial"/>
        <family val="2"/>
      </rPr>
      <t xml:space="preserve">Entidades del orden nacional y territorial: </t>
    </r>
    <r>
      <rPr>
        <sz val="10"/>
        <color rgb="FF002060"/>
        <rFont val="Arial"/>
        <family val="2"/>
      </rPr>
      <t>Si el resultado es mayor o igual a 30, obtiene un puntaje de 100.  Si el resultado es mayor o igual a 15 y menor a 30, obtiene un puntaje de 50. De lo contrario 0</t>
    </r>
  </si>
  <si>
    <t>Se han realizado ejercicios de participación ciudadana para:
El Plan Anticorrupcióy de Atención al Ciudadano
Proyecto de resolución de modificacion de la resolucion 740 de 2017, resolución 12096 de  2019, 
proceso de los terrenos de arroyogrande, proceso de deslinde cienaga cienaguita, y otros procesos descritos en la siguiente URL:
http://www.agenciadetierras.gov.co/avisos-de-interes/avisos-generales/avisos/</t>
  </si>
  <si>
    <t xml:space="preserve">TIC para Servicios </t>
  </si>
  <si>
    <t>Indicadores de Proceso
Logro: Servicios centrados en el usuario</t>
  </si>
  <si>
    <t>Indique el porcentaje de trámites y Otros Procedimientos Administrativos (OPA) en línea de la entidad que contaron con caracterización de usuarios respecto del total de trámites y servicios en línea, para el periodo evaluado</t>
  </si>
  <si>
    <r>
      <t xml:space="preserve">La caracterización de usuarios se refiere al conocimiento detallado de las necesidades y características de los usuarios, ciudadanos y grupos de interés de la entidad, de forma tal que las actividades de diseño, rediseño, comunicación y mejoramiento de OPA y servicios respondan a éstas.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Para mayor información consulte la Guía de caracterización de ciudadanos, usuarios y grupos de interés, disponible en el siguiente enlace: https://colaboracion.dnp.gov.co/CDT/Programa%20Nacional%20del%20Servicio%20al%20Ciudadano/Guia%20de%20Caracterizaci%C3%B3n%20de%20Ciudadanos.pdf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coloque este resultado como su puntaje.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
    </r>
    <r>
      <rPr>
        <u/>
        <sz val="10"/>
        <color rgb="FF002060"/>
        <rFont val="Arial"/>
        <family val="2"/>
      </rPr>
      <t>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</si>
  <si>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t>Indique el porcentaje de trámites y OPA en línea de la entidad que cumplieron criterios de accesibilidad respecto del total de trámites y servicios total y parcialmente en línea, para el periodo evaluado</t>
  </si>
  <si>
    <r>
      <t xml:space="preserve">Los criterios de accesibilidad están definidos en la Norma Técnica Colombiana 5854,  la cual fue puesta en operación por la Fundación Saldarriaga, Colnodo e Icontec: http://ntc5854.accesibilidadweb.co/ 
Para esta evaluación se entenderá que los trámites y servicios de la entidad cumplen con los criterios de accesibilidad cuando no se generan errores al realizar la evaluación automática o manual de los criterios aplicables al trámite o servicio.
Estas son algunas de las herramientas que se encuentran en internet para validar el nivel de accesibilidad de la página web como por ejemplo: http://tawdis.net/ * http://examinator.ws/ * http://www.sidar.org/hera/, o cualquier otro recomendado por la w3c.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 xml:space="preserve">En el caso de las entidades del orden nacional, </t>
    </r>
    <r>
      <rPr>
        <sz val="10"/>
        <color rgb="FF002060"/>
        <rFont val="Arial"/>
        <family val="2"/>
      </rPr>
      <t xml:space="preserve">divida por separado: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</si>
  <si>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t xml:space="preserve">Indique el porcentaje de trámites y OPA total y parcialmente en línea de la entidad que cumplieron criterios de usabilidad respecto del total de trámites y servicios total y parcialmente en línea, para el periodo evaluado </t>
  </si>
  <si>
    <r>
      <t xml:space="preserve">La usabilidad busca que los trámites disponibles por medios electrónicos sean de fácil uso, y proporcionen una mejor experiencia a los usuarios, ciudadanos y grupos de interés.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Se entiende que un trámite es totalmente en línea cuando todos los pasos que lo conforman pueden realizarse a través de TIC. En estos casos, el usuario NO TIENE que desplazarse a algún punto de atención de la Institución.
Para efectos de este autodiagnóstico se entenderá que los trámites y servicios  en línea son usables cuando cumplen los siguientes criterios: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si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Para conocer más de los lineamientos de usabilidad, lo invitamos a consultar la Guía de Usabilidad para Gobierno en línea, disponible en el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</si>
  <si>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t>Indique el porcentaje de trámites y OPA parcial y totalmente en línea de la entidad que fueron promocionados para aumentar su uso, respecto del total de trámites y servicios total y parcialmente en línea, para el periodo evaluado</t>
  </si>
  <si>
    <r>
      <t xml:space="preserve">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</si>
  <si>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t>Indicadores de Proceso
Logro: Sistema integrado de PQRD</t>
  </si>
  <si>
    <t>Durante el periodo evaluado, la entidad contó con un formulario en su página Web para la recepción de peticiones, quejas, reclamos y denuncias</t>
  </si>
  <si>
    <r>
      <t xml:space="preserve">FORMA DE ASIGNAR EL PUNTAJE:
</t>
    </r>
    <r>
      <rPr>
        <b/>
        <sz val="10"/>
        <color rgb="FF002060"/>
        <rFont val="Arial"/>
        <family val="2"/>
      </rPr>
      <t xml:space="preserve">Entidades del orden nacional y territorial: </t>
    </r>
    <r>
      <rPr>
        <sz val="10"/>
        <color rgb="FF002060"/>
        <rFont val="Arial"/>
        <family val="2"/>
      </rPr>
      <t xml:space="preserve">Si la entidad cuenta con un sistema web para la recepción, trámite y respuesta de PQRD, el puntaje es 100. De lo contrario,  es 0. </t>
    </r>
  </si>
  <si>
    <t>Se encuentra en la página web el Formulario de solicitudes, peticiones, quejas, reclamos y denuncias, en la siguiente URL:
http://www.agenciadetierras.gov.co/servicio-al-ciudadano/formulario-de-solicitudes-peticiones-quejas-reclamos-y-denuncias/</t>
  </si>
  <si>
    <t>Durante el periodo evaluado, la entidad ofreció la posibilidad de realizar peticiones, quejas, reclamos y denuncias a través de dispositivos móviles</t>
  </si>
  <si>
    <r>
      <t xml:space="preserve">Tenga en cuenta que se trata de que el sitio para la recepción de peticiones, quejas, reclamos y denuncias tenga un diseño web adaptativo, de forma que su visualización se ajuste a cualquier dispositivo electrónico
FORMA DE ASIGNAR EL PUNTAJE:
</t>
    </r>
    <r>
      <rPr>
        <b/>
        <sz val="10"/>
        <color rgb="FF002060"/>
        <rFont val="Arial"/>
        <family val="2"/>
      </rPr>
      <t>Entidades del orden nacional y territorial:</t>
    </r>
    <r>
      <rPr>
        <sz val="10"/>
        <color rgb="FF002060"/>
        <rFont val="Arial"/>
        <family val="2"/>
      </rPr>
      <t xml:space="preserve"> Si la entidad cuenta con un sistema móvil para la recepción, trámite y respuesta de PQRD, el puntaje es 100. De lo contrario,  es 0. </t>
    </r>
  </si>
  <si>
    <t>Se encuentra en la página web el Formulario de solicitudes, peticiones, quejas, reclamos y denuncias
http://www.agenciadetierras.gov.co/servicio-al-ciudadano/formulario-de-solicitudes-peticiones-quejas-reclamos-y-denuncias/</t>
  </si>
  <si>
    <t>Durante el periodo evaluado, la entidad contó con un sistema de información para el registro ordenado y la gestión de Peticiones, Quejas, Reclamos y Denuncias  (PQRD) que centraliza todas las PQRD que ingresan por los diversos medios o canales</t>
  </si>
  <si>
    <r>
      <t xml:space="preserve">FORMA DE ASIGNAR EL PUNTAJE:
</t>
    </r>
    <r>
      <rPr>
        <b/>
        <sz val="10"/>
        <color rgb="FF002060"/>
        <rFont val="Arial"/>
        <family val="2"/>
      </rPr>
      <t>Entidades del orden nacional y territorial</t>
    </r>
    <r>
      <rPr>
        <sz val="10"/>
        <color rgb="FF002060"/>
        <rFont val="Arial"/>
        <family val="2"/>
      </rPr>
      <t xml:space="preserve">: Si la entidad cuenta con un sistema que centraliza todas las PQRD que ingresan por los diversos medios o canales, el puntaje es 100. De lo contrario, es 0. </t>
    </r>
  </si>
  <si>
    <t>Actualmente se cuenta con la herramienta ORFEO, donde se centralizan todas las PQRD que ingresan a la entidad a través de los diferentes medios.
https://orfeo.agenciadetierras.gov.co/app/?base</t>
  </si>
  <si>
    <t xml:space="preserve">Indicadores de Proceso
Logro: Trámites y servicios en línea </t>
  </si>
  <si>
    <t>Indique el porcentaje de certificaciones y constancias de la entidad que podían hacerse en línea respecto del total de certificaciones y constancias que existían en la entidad</t>
  </si>
  <si>
    <r>
      <t xml:space="preserve">Al responder esta pregunta, tenga en cuenta las certificaciones y constancias que genere la entidad para usuarios tanto internos como externos, así como las generadas en desarrollo de trámites y servicios. Por ejemplo: certificaciones laborales, certificaciones de retención en la fuente o tributarias, certificaciones de paz y salvo, constancia de asistencia a eventos o capacitaciones organizados por la entidad.
FORMA DE ASIGNAR EL PUNTAJE:
</t>
    </r>
    <r>
      <rPr>
        <b/>
        <sz val="10"/>
        <color rgb="FF002060"/>
        <rFont val="Arial"/>
        <family val="2"/>
      </rPr>
      <t>En el caso de las entidades del orden nacional,</t>
    </r>
    <r>
      <rPr>
        <sz val="10"/>
        <color rgb="FF002060"/>
        <rFont val="Arial"/>
        <family val="2"/>
      </rPr>
      <t xml:space="preserve"> divida el número de certificaciones y constancias que pueden realizarse en línea sobre el Total de certificaciones y constancias que ofrece la entidad, y luego multiplique el resultado por 100. (No use el símbolo % en su respuesta)
</t>
    </r>
    <r>
      <rPr>
        <b/>
        <sz val="10"/>
        <color rgb="FF002060"/>
        <rFont val="Arial"/>
        <family val="2"/>
      </rPr>
      <t>En el caso de las entidades del orden territoria</t>
    </r>
    <r>
      <rPr>
        <sz val="10"/>
        <color rgb="FF002060"/>
        <rFont val="Arial"/>
        <family val="2"/>
      </rPr>
      <t xml:space="preserve">l, divida el número de certificaciones y constancias que pueden realizarse en línea sobre el Total de certificaciones y constancias  que ofrece la entidad. Si el resultado es 0, obtiene 0.  Si el resultado es mayor que 0 y menor o igual a 0,1, obtiene 25. Si es mayor que 0,1 y menor o igual a 0,25 obtiene 50. Si es  mayor que 0,25 y menor a 0,5, obtiene 75. Si es mayor o igual que 0,5, obtiene 100. (No use el símbolo % en su respuesta)
</t>
    </r>
  </si>
  <si>
    <t>Indique el porcentaje de trámites y OPA en línea y parcialmente en línea de la entidad respecto del total de trámites y OPA inscritos en el SUIT</t>
  </si>
  <si>
    <r>
      <t xml:space="preserve">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un promedio simple a partir de los resultados obtenidos anteriormente.
</t>
    </r>
    <r>
      <rPr>
        <b/>
        <sz val="10"/>
        <color rgb="FF002060"/>
        <rFont val="Arial"/>
        <family val="2"/>
      </rPr>
      <t xml:space="preserve">
En el caso de las entidades del orden territorial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
</t>
    </r>
  </si>
  <si>
    <t>Indicadores de Resultado
TIC para Servicios</t>
  </si>
  <si>
    <t>Indique en una escala de 0 a 100 el nivel de satisfacción de los usuarios de sus trámites y servicios en línea, durante el periodo evaluado</t>
  </si>
  <si>
    <r>
      <t xml:space="preserve">Las mediciones de satisfacción pueden ser realizadas a través de encuestas web, estudios de percepción, evaluación de trámites y servicios en línea, entre otros.
Lineamientos para el diseño e implementación de mediciones de percepción y expectativas ciudadanas, disponible en el siguiente enlace: http://estrategia.gobiernoenlinea.gov.co/623/articles-8237_medicion_percepcion.pdf
FORMA DE ASIGNAR EL PUNTAJE:
</t>
    </r>
    <r>
      <rPr>
        <b/>
        <sz val="10"/>
        <color rgb="FF002060"/>
        <rFont val="Arial"/>
        <family val="2"/>
      </rPr>
      <t>Entidades del orden nacional y territorial</t>
    </r>
    <r>
      <rPr>
        <sz val="10"/>
        <color rgb="FF002060"/>
        <rFont val="Arial"/>
        <family val="2"/>
      </rPr>
      <t xml:space="preserve"> : Lleve a una escala de 0 a 100 el resultado del promedio de todas las evaluaciones de los usuarios de trámites y servicios en línea. Si el puntaje es mayor o igual a 80, la entidad obtendrá un puntaje de 100. De lo contrario, el puntaje será igual al resultado de la calificación del promedio de todas las evaluaciones de  los usuarios respecto de sus trámites y servicios</t>
    </r>
  </si>
  <si>
    <t>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t>
  </si>
  <si>
    <r>
      <t xml:space="preserve">Responda la pregunta de acuerdo al número de trámites en línea que tenga la entidad. Lo anterior quiere decir que en caso que la entidad no tenga trámites en línea, no debe responder la pregunta. Así mismo, si sólo tiene un trámite en línea sólo debe responder lo que concierne a ese único trámite.
FORMA DE ASIGNAR EL PUNTAJE:
</t>
    </r>
    <r>
      <rPr>
        <b/>
        <sz val="10"/>
        <color rgb="FF002060"/>
        <rFont val="Arial"/>
        <family val="2"/>
      </rPr>
      <t>Entidades del orden nacional y territorial:</t>
    </r>
    <r>
      <rPr>
        <sz val="10"/>
        <color rgb="FF002060"/>
        <rFont val="Arial"/>
        <family val="2"/>
      </rPr>
      <t xml:space="preserve"> Para calcular el puntaje de este indicador:
1. Si el tiempo que demora la entidad en entregar los productos de los 3 trámites/servicios en línea más demandados es inferior al tiempo que demoraba en entregarlos de forma presencial, obtiene 50 puntos. Si es igual, obtiene 25.  Si es mayor, obtiene 0 puntos. Nota: En caso que el tiempo que demora la entidad en entregar el trámite/servicio sea inferior a 1 día, use la siguiente fórmula: Número de horas que le toma entregar el trámite o servicio / 24.
2. Si el costo de los 3 trámites/servicios en línea más demandados es inferior al costo que tenía que pagar el usuario por esos mismos trámites/servicios cuando debía hacerlos de forma presencial, obtiene 50 puntos. Si es igual, obtiene 25. Si es mayor, obtiene 0. Nota: Si los 3 trámites/servicios en línea más demandados nunca ha tenido costo para el usuario, obtiene 50.
3. Sume el resultado obtenido en los puntos 1 y 2
</t>
    </r>
  </si>
  <si>
    <t>TIC para la gestión</t>
  </si>
  <si>
    <t>Indicadores de Proceso
Logro: Estrategia de TI</t>
  </si>
  <si>
    <t>La entidad formuló y actualizó el Plan Estratégico de Tecnologías de Información (PETI), de acuerdo con el marco de referencia de Arquitectura Empresarial del Estado</t>
  </si>
  <si>
    <r>
      <t xml:space="preserve">De acuerdo al Marco de Referencia de Arquitectura Empresarial para la Gestión de TI del Estado colombiano, el Plan Estratégico de las Tecnologías de la Información y Comunicaciones (en adelante PETI) es el artefacto que se utiliza para expresar la Estrategia de TI. El PETI hace parte integral de la estrategia de la institución y es el resultado de un adecuado ejercicio de planeación estratégica de TI. Cada vez que una institución pública hace un ejercicio o proyecto de Arquitectura Empresarial, su resultado debe ser integrado al PETI. Debe  ser proyectado a 4 años  y deberá ser actualizado anualmente a razón de los cambios de la estrategia del sector, la institución y la evolución y tendencias de las Tecnologías de la Información.
En caso de requerir mayor información, consulte la Guía para el diseño de un Plan Estratégico de las Tecnologías de Información, disponible en el siguiente enlace: https://www.mintic.gov.co/portal/604/articles-15399_foto_marquesina.pdf
FORMA DE ASIGNAR EL PUNTAJE:
</t>
    </r>
    <r>
      <rPr>
        <b/>
        <sz val="10"/>
        <color rgb="FF002060"/>
        <rFont val="Arial"/>
        <family val="2"/>
      </rPr>
      <t xml:space="preserve">Entidades del orden nacional y territorial: </t>
    </r>
    <r>
      <rPr>
        <sz val="10"/>
        <color rgb="FF002060"/>
        <rFont val="Arial"/>
        <family val="2"/>
      </rPr>
      <t xml:space="preserve">Si la entidad formuló y actualizó el PETI de acuerdo con el marco de referencia de Arquitectura Empresarial del Estado, su puntaje es 100. Si sólo lo formuló pero no está actualizado, su puntaje es 70. Si no tiene o está en proceso la formulación del PETI, su puntaje es 0. </t>
    </r>
  </si>
  <si>
    <t>En el mes de noviembre de 2020, se entregó la documentación que soporta el PETI de la entidad actualizado y vigente hasta el año 2022. Se actualizaron todos los instrumentos y se generó un nuevo portafolio de iniciativas para las vigencias 2021 y 2022.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10%2E%20Logro%20Gobierno%20de%20TI%2FPETI</t>
  </si>
  <si>
    <t>La entidad incluyó en el  PETI:
a. El portafolio o mapa de ruta de los proyectos
b. La proyección del presupuesto, 
c. El entendimiento estratégico, 
d. El análisis de la situación actual, 
e. El plan de comunicaciones del PETI
f. Todos los dominios del Marco de Referencia.</t>
  </si>
  <si>
    <r>
      <t xml:space="preserve">Se refiere a  los ítems que debe tenerse en cuenta para la elaboración del PETI, los cuales pueden ser consultados en la guía G.ES.06 Guía Estructura PETI del Marco de Referencia de AE para la Gestión de TI, disponible en el siguiente enlace: http://www.mintic.gov.co/arquitecturati/630/w3-article-15031.html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que tiene el PETI sobre el total de opciones de respuesta (6) indicados en los literales (a) hasta (f),  y luego multiplique el resultado por 100. Si la entidad no tiene PETI o tiene PETI pero éste no incluye ninguna de las opciones de respuesta, tiene 0.</t>
    </r>
  </si>
  <si>
    <t>En el mes de noviembre de 2020, se entregó la documentación que soporta el PETI de la entidad actualizado y vigente hasta el año 2022. Se actualizaron todos los instrumentos y se generó un nuevo portafolio de iniciativas para las vigencias 2021  y 2022.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10%2E%20Logro%20Gobierno%20de%20TI%2FPETI</t>
  </si>
  <si>
    <t>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t>
  </si>
  <si>
    <r>
      <t xml:space="preserve">Hace referencia a la gestión de indicadores de cumplimiento de la Estrategia de TI definida en el PETI. Para determinar el nivel de avance y cumplimiento de las metas definida en el PETI
En caso de requerir mayor información, consulte la Guía de Indicadores del dominio de Estrategia del  Marco de Referencia de Arquitectura Empresarial para la Gestión de TI del Estado, disponible en el siguiente enlace: http://www.mintic.gov.co/arquitecturati/630/articles-8827_indicadores.pdf
FORMA DE ASIGNAR EL PUNTAJE:
</t>
    </r>
    <r>
      <rPr>
        <b/>
        <sz val="10"/>
        <color rgb="FF002060"/>
        <rFont val="Arial"/>
        <family val="2"/>
      </rPr>
      <t xml:space="preserve">Entidades del orden nacional y territorial: </t>
    </r>
    <r>
      <rPr>
        <sz val="10"/>
        <color rgb="FF002060"/>
        <rFont val="Arial"/>
        <family val="2"/>
      </rPr>
      <t>Si la entidad definió indicadores de seguimiento y evaluación del PETI, obtiene un puntaje de 30. Si definió indicadores de seguimiento y evaluación del PETI  y realizó la medición de dicho indicadores, obtiene un puntaje de 60. Si definió indicadores de seguimiento y evaluación del PETI, realizó medición de dichos indicadores y generó acciones de mejora a partir de los resultados de la medición, obtiene 100. En cualquier caso contrario, obtiene 0.</t>
    </r>
  </si>
  <si>
    <t>A continuación, se enuncian los indicadores que realizan el seguimiento y  evaluación del PETI, estos indicadores se  pueden detallar en la siguiente URL: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10%2E%20Logro%20Gobierno%20de%20TI%2FPETI</t>
  </si>
  <si>
    <t>En relación con el catálogo de servicios de TI, la Entidad:
a. Lo tiene y está actualizado
b. Lo tiene y no está actualizado
c. No lo tiene o se encuentra en proceso de construcción</t>
  </si>
  <si>
    <r>
      <t xml:space="preserve">Entiéndase actualizado si está vigente.
El Catálogo de Servicios de TI es un inventario detallado y documentado de los servicios de TI que la institución tiene implementados y que se encuentran activos, incluyendo los que están disponibles para ser desplegados. El catálogo de servicios de TI es el subconjunto del portafolio de servicios publicado para los usuarios internos y externos. 
Para mayor información, consultar la guía G.ES.04 Guía para la definición del portafolio de servicios de TI del Marco de Referencia de Arquitectura Empresarial para la Gestión de TI., disponible en el siguiente enlace: http://www.mintic.gov.co/arquitecturati/630/w3-article-9482.html
FORMA DE ASIGNAR EL PUNTAJE:
</t>
    </r>
    <r>
      <rPr>
        <b/>
        <sz val="10"/>
        <color rgb="FF002060"/>
        <rFont val="Arial"/>
        <family val="2"/>
      </rPr>
      <t xml:space="preserve">Entidades del orden nacional y territorial: </t>
    </r>
    <r>
      <rPr>
        <sz val="10"/>
        <color rgb="FF002060"/>
        <rFont val="Arial"/>
        <family val="2"/>
      </rPr>
      <t xml:space="preserve">
Si la entidad elaboró y actualizó el catálogo de servicios de TI, obtiene un puntaje 100. Si lo elaboró pero no está actualizado obtiene 50. Si no elaboró el catálogo o se encuentra en proceso de construcción, obtiene 0.</t>
    </r>
  </si>
  <si>
    <t>Se actualizó el catalogo de servicio de la Entidad .
Se puede consultar en: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9%2E%20Logro%20Estrategia%20de%20TI%2FCatalogo%20de%20Servicios%20de%20TI</t>
  </si>
  <si>
    <t>Con respecto a Arquitectura Empresarial la Entidad:
a. Realizó ejercicios de arquitectura empresarial de toda la entidad.
b. Realizó ejercicios de arquitectura empresarial a nivel de uno proceso o más procesos de la entidad.
c. Se encuentra en proceso de ejecución</t>
  </si>
  <si>
    <r>
      <t xml:space="preserve">Un ejercicio de Arquitectura Empresarial es una práctica estratégica que consiste en analizar integralmente las entidades desde diferentes perspectivas o dimensiones, con el propósito de obtener, evaluar y diagnosticar su estado actual y establecer la transformación necesaria. El objetivo es generar valor a través de las Tecnologías de la Información para que se ayude a materializar la visión de la entidad. Una arquitectura se descompone en varias estructuras o dimensiones para facilitar su estudio. En el caso colombiano, se plantea la realización de la arquitectura misional o de negocio y la definición de la arquitectura de TI, cuya descomposición se hizo en seis dominios: Estrategia de TI, Gobierno de TI, Información, Sistemas de Información, Servicios Tecnológicos y Uso y Apropiación. 
Para mayor información consultar la guía G.GEN.03. Guía General de un Proceso de AE del Marco de Referencia de Arquitectura Empresarial para la Gestión de TI del Estado Colombiano, disponible en el siguiente enlace: http://www.mintic.gov.co/arquitecturati/630/w3-article-9435.html
FORMA DE ASIGNAR EL PUNTAJE:
</t>
    </r>
    <r>
      <rPr>
        <b/>
        <sz val="10"/>
        <color rgb="FF002060"/>
        <rFont val="Arial"/>
        <family val="2"/>
      </rPr>
      <t xml:space="preserve">Entidades del orden nacional y territorial:  </t>
    </r>
    <r>
      <rPr>
        <sz val="10"/>
        <color rgb="FF002060"/>
        <rFont val="Arial"/>
        <family val="2"/>
      </rPr>
      <t>Si la Entidad  realizó ejercicios de arquitectura empresarial de toda la entidad, su puntaje es 100.  Si Realizó ejercicios de arquitectura empresarial a nivel de uno proceso o más procesos de la entidad, su puntaje es 80. Si se encuentra en proceso de ejecución, su puntaje es 40. De lo contrario, su puntaje es 0.</t>
    </r>
  </si>
  <si>
    <t>Se realizaron ejercicios de arquitectura en la entidad, estos se pueden evidenciar en el SIT o en el documento de arquitectura que se encuentra en la siguiente ruta: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9%2E%20Logro%20Estrategia%20de%20TI%2FArquitectura</t>
  </si>
  <si>
    <t>Indicadores de Proceso
Logro: Gobierno de TI</t>
  </si>
  <si>
    <t xml:space="preserve">Durante el periodo evaluado, la entidad incorporó en su esquema de gobierno de TI
a. Políticas de TI
b. Procesos de TI
c. Indicadores de TI
d. Instancias de decisión de TI
e. Roles y responsabilidades de TI 
f. Estructura organizacional del área de TI </t>
  </si>
  <si>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Para mayor información, consulte la Guía del dominio de Gobierno TI del  Marco de Referencia de Arquitectura Empresarial para la Gestión de TI, disponible en: http://www.mintic.gov.co/arquitecturati/630/w3-article-9267.html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incorporadas en el esquema de gobierno de TI de la entidad sobre el total de opciones de respuesta (6) indicados en los literales a hasta f,  y luego multiplique el resultado por 100.</t>
    </r>
  </si>
  <si>
    <t>Se cuenta con las 6 opciones de respuesta, los soportes se encuentran en: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10%2E%20Logro%20Gobierno%20de%20TI%2FEsquema%20de%20Gobierno</t>
  </si>
  <si>
    <t>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t>
  </si>
  <si>
    <r>
      <t xml:space="preserve">Para mayor información sobre los Acuerdos Marco de Precios, consulte la Guía para entender los Acuerdos Marco de Precios, disponible en: https://www.colombiacompra.gov.co/sites/default/files/manuales/acuerdos_marco.pdf
FORMA DE ASIGNAR EL PUNTAJE:
</t>
    </r>
    <r>
      <rPr>
        <b/>
        <sz val="10"/>
        <color rgb="FF002060"/>
        <rFont val="Arial"/>
        <family val="2"/>
      </rPr>
      <t xml:space="preserve">Entidades del orden nacional y territorial: </t>
    </r>
    <r>
      <rPr>
        <sz val="10"/>
        <color rgb="FF002060"/>
        <rFont val="Arial"/>
        <family val="2"/>
      </rPr>
      <t xml:space="preserve">
Si la entidad únicamente utilizó Acuerdos Marco de Precios para bienes y servicios de TI, O utilizó contratos de Agregación de demanda para bienes y servicios de TI O  aplicó metodologías o casos de negocio  y criterios para la selección y/o evaluación de soluciones de TI, obtiene un puntaje de 50. 
Si utilizó Acuerdos Marco de Precios para bienes y servicios de TI, y utilizó contratos de agregación de demanda para bienes y servicios de TI, obtiene 70. 
Si  utilizó Acuerdos Marco de Precios para bienes y servicios de TI, o útilizó contratos de agregación de demanda para bienes y servicios de TI, y aplicó metodologías o casos de negocio  y criterios  para la selección y/o evaluación de soluciones de TI, obtiene un puntaje es 100. </t>
    </r>
  </si>
  <si>
    <t>Se utilizó acuerdos marco para todo el tema de licenciamiento, compra de equipos entre otros:
https://colombiacompra.gov.co/tienda-virtual-del-estado-colombiano/ordenes-compra/55339/content/secop-ii-2
https://colombiacompra.gov.co/tienda-virtual-del-estado-colombiano/ordenes-compra/?number_order=&amp;state=&amp;entity=AGENCIA%20NACIONAL%20DE%20TIERRAS&amp;tool=&amp;date_to&amp;date_from
https://www.colombiacompra.gov.co/tienda-virtual-del-estado-colombiano/ordenes-compra/63993
http://intranet.agenciadetierras.gov.co/index.php/2017/03/14/colombia-compra-eficiente-inicia-programa-de-acompanamiento-a-la-agencia-nacional-de-tierras-en-la-implementacion-del-sistema-electronico-para-la-contratacion-publica-secop-ii/</t>
  </si>
  <si>
    <t>Durante el periodo evaluado, la entidad usó una metodología para la gestión de proyectos de TI</t>
  </si>
  <si>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FORMA DE ASIGNAR EL PUNTAJE:
</t>
    </r>
    <r>
      <rPr>
        <b/>
        <sz val="10"/>
        <color rgb="FF002060"/>
        <rFont val="Arial"/>
        <family val="2"/>
      </rPr>
      <t>Entidades del orden nacional y territorial:</t>
    </r>
    <r>
      <rPr>
        <sz val="10"/>
        <color rgb="FF002060"/>
        <rFont val="Arial"/>
        <family val="2"/>
      </rPr>
      <t xml:space="preserve"> Si la entidad usó una metodología para la gestión de sus proyectos de TI obtiene 100. En caso contrario, obtiene 0.</t>
    </r>
  </si>
  <si>
    <t>Se utilizó la metodología SCRUM y DevOps, para la gestión de las soluciones de TI.
Para otros proyectos desde la PMO que lídera la DGOSP, se utilizó la metodología PMI para la gestión de proyectos como la actualización del PETI 2020.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10%2E%20Logro%20Gobierno%20de%20TI%2FPETI%2FProyectos</t>
  </si>
  <si>
    <t>Durante el periodo evaluado, hubo transferencia de conocimiento de los proveedores  y/o contratistas de TI hacia la Entidad.</t>
  </si>
  <si>
    <r>
      <t xml:space="preserve">Se refiere a la transferencia de conocimiento hecha por proveedores y contratistas de las áreas de TI a los funcionarios una vez se termina el vínculo contractual asociado . Incluyendo planes de formación y de transferencia de conocimiento en caso de cambios del recurso humano interno.
FORMA DE ASIGNAR EL PUNTAJE:
</t>
    </r>
    <r>
      <rPr>
        <b/>
        <sz val="10"/>
        <color rgb="FF002060"/>
        <rFont val="Arial"/>
        <family val="2"/>
      </rPr>
      <t xml:space="preserve">Entidades del orden nacional y territorial: </t>
    </r>
    <r>
      <rPr>
        <sz val="10"/>
        <color rgb="FF002060"/>
        <rFont val="Arial"/>
        <family val="2"/>
      </rPr>
      <t>Si hubo transferencia de conocimiento de los proveedores y/o contratistas de TI hacia la entidad, obtiene 100. En caso contrario, obtiene 0.</t>
    </r>
  </si>
  <si>
    <t>El Equipo de Contratistas además de soportar la estrategia de TI, apoya la transferencia de conocimiento a través de la documentación de las actividades desarrolladas periodicamente y presentadas como soporte a sus cuentas de cobro, y demás compromisos establecidos en los planes de trabajo de cada área.</t>
  </si>
  <si>
    <t>Indicadores de Proceso Logro: Información</t>
  </si>
  <si>
    <t>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t>
  </si>
  <si>
    <t>Los componentes de Información es el término utilizado para referirse al conjunto de los datos, la información, los servicios de información y los flujos bajo un único nombre. Un esquema de Gobierno de los Componentes de Información es el proceso de planeación y gobierno de los componentes de información. Incluyendo la definición de las directrices y liderar la gestión de los Componentes de información durante su ciclo de vida. Así mismo, debe trabajar en conjunto con las dependencias para establecer acuerdos que garanticen la calidad de la información.
La metodología para el diseño de los Componentes de Información permite a las Entidades la adecuada caracterización y estructuración de los componentes de Información, garantizando los mecanismos que permitan el acceso a los servicios de información por parte de los diferentes grupos de interés, contemplando características de accesibilidad, seguridad y usabilidad. Un esquema para el análisis y aprovechamiento de los Componentes de Información permite a las entidades orientar y estructurar procesos de análisis y toma de decisiones a partir de los componentes de información que se procesan en las instituciones. Estableciendo mecanismos sencillos, confiables y seguros, para el entendimiento, análisis y aprovechamiento de la información por parte de los grupos de interés.
Para mayor información, consultar la guía G.INF.01 Guía Técnica Básica de Información del Marco de Referencia de Arquitectura Empresarial para la Gestión de TI., disponible en el siguiente enlace: http://www.mintic.gov.co/arquitecturati/630/w3-article-9253.html
FORMA DE ASIGNAR EL PUNTAJE:
Entidades del orden nacional y territorial: Si la entidad  definió un esquema de gobierno de los componentes de información, o definió una metodología para el diseño de los componentes de Información, o definió un esquema para el análisis y aprovechamiento de los componentes de información, obtiene un puntaje de 30.
Si la entidad  definió un esquema de gobierno de los componentes de información y definió una metodología para el diseño de los componentes de información, obtiene un puntaje de 70. Si definió un esquema de gobierno de los componentes de información y  definió un esquema para el análisis y aprovechamiento de los componentes de información, obtiene un puntaje de 70. O sí definió una metodología para el diseño de los Componentes de Información y definió un esquema para el análisis y aprovechamiento de los componentes de información, obtiene un puntaje de 70.
Si la entidad  definió un esquema de gobierno de los componentes de información y definió una metodología para el diseño de los componentes de información y definió un esquema para el análisis y aprovechamiento de los componentes de información, obtiene un puntaje de 100.</t>
  </si>
  <si>
    <t>Los avances relacionados con Gestión de Datos y componentes de información, están en la siguiente URL: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11%2E%20Logro%20Informaci%C3%B3n</t>
  </si>
  <si>
    <t>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t>
  </si>
  <si>
    <r>
      <t xml:space="preserve">El catálogo de componentes de información, representa el punto de partida para la construcción de la arquitectura de información y la base para iniciar procesos de calidad de información de la entidad e interoperabilidad entre entidades. La entidad debe conocer que componentes de información posee y cuáles son sus características con el fin de proyectar nuevos servicios de información, identificar fuentes únicas de información, oportunidades de mejora en seguridad y calidad de los datos e información, identificar datos maestros, datos abiertos, definir controles y mejorar el nivel de acceso a la información y demás actividades propias de la gestión de información.
Para mayor información consultar la guía G.INF.07 Guía Cómo construir el catálogo de Componentes de Información del Marco de Referencia de Arquitectura Empresarial para la Gestión de TI., disponible en el siguiente enlace: http://www.mintic.gov.co/arquitecturati/630/w3-article-47504.html
FORMA D E ASIGNAR EL PUNTAJE:
</t>
    </r>
    <r>
      <rPr>
        <b/>
        <sz val="10"/>
        <color rgb="FF002060"/>
        <rFont val="Arial"/>
        <family val="2"/>
      </rPr>
      <t xml:space="preserve">Entidades del orden nacional y territorial: </t>
    </r>
    <r>
      <rPr>
        <sz val="10"/>
        <color rgb="FF002060"/>
        <rFont val="Arial"/>
        <family val="2"/>
      </rPr>
      <t xml:space="preserve">Para </t>
    </r>
    <r>
      <rPr>
        <sz val="10"/>
        <rFont val="Arial"/>
        <family val="2"/>
      </rPr>
      <t>o</t>
    </r>
    <r>
      <rPr>
        <sz val="10"/>
        <color rgb="FF002060"/>
        <rFont val="Arial"/>
        <family val="2"/>
      </rPr>
      <t>btener el puntaje, divida el número de catálogos de información que la entidad documentó</t>
    </r>
    <r>
      <rPr>
        <sz val="10"/>
        <color theme="5"/>
        <rFont val="Arial"/>
        <family val="2"/>
      </rPr>
      <t xml:space="preserve"> </t>
    </r>
    <r>
      <rPr>
        <sz val="10"/>
        <color rgb="FF002060"/>
        <rFont val="Arial"/>
        <family val="2"/>
      </rPr>
      <t>sobre el total de catálogos  (4), indicados en los literales (a) hasta (d), y luego multiplique el resultado por 100. En caso que no haya documentado nada, obtiene 0.</t>
    </r>
  </si>
  <si>
    <t>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11%2E%20Logro%20Informaci%C3%B3n%2FCatalogos</t>
  </si>
  <si>
    <t>Durante el periodo evaluado, la entidad usó el estándar GEL-XML en la implementación de servicios para el intercambio de información con otras entidades</t>
  </si>
  <si>
    <r>
      <t xml:space="preserve">FORMA DE ASIGNAR EL PUNTAJE: 
</t>
    </r>
    <r>
      <rPr>
        <b/>
        <sz val="10"/>
        <color rgb="FF002060"/>
        <rFont val="Arial"/>
        <family val="2"/>
      </rPr>
      <t xml:space="preserve">Entidades del orden nacional y territorial: </t>
    </r>
    <r>
      <rPr>
        <sz val="10"/>
        <color rgb="FF002060"/>
        <rFont val="Arial"/>
        <family val="2"/>
      </rPr>
      <t>Si la entidad utilizó el estándar GEL XML en la implementación de servicios para el intercambio de información con otras entidades, obtiene 100. De lo contrario, obtiene 0.</t>
    </r>
  </si>
  <si>
    <t>El estandar GEL - XML se implementa en la exposición de los servicios web que tiene la entidad expuestos la plataforma de Interoperabilidad X-Road.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11%2E%20Logro%20Informaci%C3%B3n%2FImplementaci%C3%B3n%20Pol%C3%ADtica%20de%20Gobierno%20Digital</t>
  </si>
  <si>
    <t>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t>
  </si>
  <si>
    <r>
      <t xml:space="preserve">Se refiere a la identificación de los mecanismos  definidos e implementados por la Entidad para la gestión de la calidad  de los   Componentes de Información. Este mecanismo incluya etapas de aseguramiento, control e inspección, medición de indicadores de calidad, actividades preventivas, correctivas y de mejoramiento continuo de la calidad de los componentes de información.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que realizó la entidad sobre el total de actividades (5) indicadas en los literales (a) hasta (f), y luego multiplique el resultado por 100.</t>
    </r>
  </si>
  <si>
    <t>Se cuenta con ejercicios de perfilamiento yde calidad de datos y  un plan de calidad de datos
https://agenciadetierras-my.sharepoint.com/personal/luis_ortega_ant_gov_co/_layouts/15/onedrive.aspx?ct=1624236040231&amp;or=OWA%2DNT&amp;cid=3100df3e%2Dfda7%2Db0cc%2D5765%2D65fa0d3f03c0&amp;originalPath=aHR0cHM6Ly9hZ2VuY2lhZGV0aWVycmFzLW15LnNoYXJlcG9pbnQuY29tLzpmOi9nL3BlcnNvbmFsL2x1aXNfb3J0ZWdhX2FudF9nb3ZfY28vRWdzNDJGejhuVTVMck9vdnFSOXlPYjRCZXRRbzJZV3VON0hjY01RclRrcWxPQT9ydGltZT12WHZOTVUwMDJVZw&amp;id=%2Fpersonal%2Fluis%5Fortega%5Fant%5Fgov%5Fco%2FDocuments%2FMipg%202020%2FGobierno%20D%C3%ADgital%2F3%202%20Gobierno%20Digital%20%2D%20Pol%C3%ADtica%20de%20Gobierno%20Digital%2F11%2E%20Logro%20Informaci%C3%B3n</t>
  </si>
  <si>
    <t>Indicadores de Proceso Logro: Sistemas de Información</t>
  </si>
  <si>
    <t>Durante el periodo evaluado, la entidad incorporó dentro de los contratos de desarrollo de sistemas de información, cláusulas que obliguen a  realizar transferencia de derechos de autor a su favor.</t>
  </si>
  <si>
    <r>
      <t xml:space="preserve">Cuando se suscriban contratos con terceras partes bajo la figura de "obra creada por encargo", cuyo alcance incluya el desarrollo de elementos de software, el autor o autores de la obra deben transferir a la institución los derechos patrimoniales sobre los productos.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Entidades del orden nacional y territorial:</t>
    </r>
    <r>
      <rPr>
        <sz val="10"/>
        <color rgb="FF002060"/>
        <rFont val="Arial"/>
        <family val="2"/>
      </rPr>
      <t xml:space="preserve"> Si la entidad incorporó  dentro de los contratos de desarrollo de sistemas de información cláusulas que obliguen a realizar transferencia de derechos de autor, obtiene un puntaje de 100. De lo contrario, obtiene 0.</t>
    </r>
  </si>
  <si>
    <t>Todoslos contratos cuentan con clausula: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12%2E%20Logro%20Sistemas%20de%20Informaci%C3%B3n%2FContratos%20%2D%20Clausulas</t>
  </si>
  <si>
    <t>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t>
  </si>
  <si>
    <r>
      <t xml:space="preserve">
La Entidad define una guía de estilo y usabilidad única, que establezca los principios para el estilo de los componentes de presentación, estructura para la visualización de la información y procesos de navegación entre pantallas, entre otros. Esta guía de estilo y usabilidad debe estar particularizada para cada medio tecnológico o canal utilizado por los sistemas de información y, así mismo, debe estar alineada con los principios de usabilidad definidos por el Estado colombiano.  Para los componentes de software, que sean propiedad de terceros, se debe realizar su personalización de manera que se busque brindar una adecuada experiencia de usuario. Para obtener el puntaje, divida el total de opciones de respuesta que cumplió la entidad sobre el total de opciones de respuesta, y luego multiplique el resultado por 100.
FORMA DE ASIGNAR EL PUNTAJE:
</t>
    </r>
    <r>
      <rPr>
        <b/>
        <sz val="10"/>
        <color rgb="FF002060"/>
        <rFont val="Arial"/>
        <family val="2"/>
      </rPr>
      <t xml:space="preserve">Entidades del orden nacional y territorial: </t>
    </r>
    <r>
      <rPr>
        <sz val="10"/>
        <color rgb="FF002060"/>
        <rFont val="Arial"/>
        <family val="2"/>
      </rPr>
      <t xml:space="preserve">Para obtener el puntaje, divida el número de sistemas de información en los que la entidad implementó la guía de estilo y las especificaciones técnicas de usabilidad, sobre el total de opciones de respuesta (4) enunciadas en los literales (a) hasta (d), y luego multiplique el resultado por 100.
</t>
    </r>
  </si>
  <si>
    <t xml:space="preserve">
Se aplica la implementaciòn de la guia de estilo y las especificaciones de usabilidad en la página web: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12%2E%20Logro%20Sistemas%20de%20Informaci%C3%B3n%2F3%2E%20Usabilidad</t>
  </si>
  <si>
    <t>Durante el periodo evaluado, los sistemas de información de la entidad cumplieron con características que permiten la apertura de sus datos</t>
  </si>
  <si>
    <r>
      <t xml:space="preserve">Los sistemas de información tiene habilitadas aquellas características funcionales y no funcionales, necesarias para la apertura de sus datos, de acuerdo con la normativa del Estado colombiano.
FORMA DE ASIGNAR EL PUNTAJE:
</t>
    </r>
    <r>
      <rPr>
        <b/>
        <sz val="10"/>
        <color rgb="FF002060"/>
        <rFont val="Arial"/>
        <family val="2"/>
      </rPr>
      <t>Entidades del orden nacional y territorial:</t>
    </r>
    <r>
      <rPr>
        <sz val="10"/>
        <color rgb="FF002060"/>
        <rFont val="Arial"/>
        <family val="2"/>
      </rPr>
      <t xml:space="preserve"> Si los sistemas de información de la entidad cumplen con características que permiten la apertura de sus datos, el puntaje de la entidad es 100. De lo contrario, es 0.
</t>
    </r>
  </si>
  <si>
    <t xml:space="preserve">
La apertura de datos se evidencia a través de los conjuntos de datos abiertos expuestos en el portal de datos abiertos:
https://www.agenciadetierras.gov.co/transparencia-y-acceso-a-la-informacion-publica/informacion-de-interes/portal-de-datos-abiertos/</t>
  </si>
  <si>
    <t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t>
  </si>
  <si>
    <r>
      <t xml:space="preserve">
El ciclo de vida de sistemas de información se refiere al conjunto de estados en los que puede estar un sistema de información desde su creación hasta su eliminación. Esto implica, la gestión y gobierno de las etapas de los sistemas de información desde la definición de requerimientos, diseño, desarrollo, pruebas, despliegue, puesta en funcionamiento, uso, mantenimiento, hasta su eliminación.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(4) enunciadas en los literales a hasta d, y luego multiplique el resultado por 100. En caso de no realizar ninguna de estas actividades, obtiene 0.</t>
    </r>
  </si>
  <si>
    <t>Se cuenta con el procedimiento de construcciòn de software el cual se puede consultar en: 
http://intranet.agenciadetierras.gov.co/wp-content/uploads/2018/08/GINFO-P-003-CONSTRUCCI%C3%93N-DE-SOFTWARE-V-2.pdf</t>
  </si>
  <si>
    <t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t>
  </si>
  <si>
    <t>El catálogo de los sistemas de información es un inventario detallado y documentado que contiene las fichas técnicas de los sistemas de información de una institución.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Para obtener el puntaje, divida el número de actividades realizadas por la entidad, sobre el total de actividades evaluadas (3) enunciadas en los literales (a) hasta (c), y luego multiplique el resultado por 100.  En caso de no realizar ninguna de estas actividades, obtiene 0.</t>
  </si>
  <si>
    <t>Se relacionan los catalagos y arquitectura de solucion: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12%2E%20Logro%20Sistemas%20de%20Informaci%C3%B3n%2FCatalogos</t>
  </si>
  <si>
    <t>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t>
  </si>
  <si>
    <r>
      <t xml:space="preserve">Se refiere a la implementación de mecanismos como políticas, parametrización de opciones de auditoría en los sistemas de información, entre otros. Que permita el registro de acciones como creación, actualización, modificación o borrado de información. Incluyendo, registro de mensajes de errores, excepciones y eventos de seguridad.
Para mayor información, consultar la guía G.SIS.02 Guía Técnica de Sistemas de Información - Trazabilidad del Marco de Referencia de Arquitectura Empresarial para la Gestión de TI.
http://www.mintic.gov.co/arquitecturati/630/w3-article-9263.html
FORMA DE ASIGNAR EL PUNTAJE:
</t>
    </r>
    <r>
      <rPr>
        <b/>
        <sz val="10"/>
        <color rgb="FF002060"/>
        <rFont val="Arial"/>
        <family val="2"/>
      </rPr>
      <t xml:space="preserve">Entidades del orden nacional y territorial: </t>
    </r>
    <r>
      <rPr>
        <sz val="10"/>
        <color rgb="FF002060"/>
        <rFont val="Arial"/>
        <family val="2"/>
      </rPr>
      <t>Si es totalmente (políticas y parametrización en más del 90% de los sistemas de información), obtiene 100 puntos. Si es parcialmente ( (Políticas y parametrización entre el 50 y 90% de sus sistemas de información), obtiene 50 puntos, Si es incipientemente (Políticas y parametrización en menos del 50% de sus sistemas de información), obtiene 0.</t>
    </r>
  </si>
  <si>
    <t>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12%2E%20Logro%20Sistemas%20de%20Informaci%C3%B3n%2FAuditoria%20Sistemas</t>
  </si>
  <si>
    <t xml:space="preserve">Indicadores de Proceso  Logro: Servicios Tecnológicos
</t>
  </si>
  <si>
    <t xml:space="preserve">La Entidad posee una arquitectura de servicios tecnológicos (arquitectura de infraestructura tecnológica):
a Documentada y no actualizada
b Documentada y actualizada
</t>
  </si>
  <si>
    <r>
      <t xml:space="preserve">Arquitectura de Servicios Tecnológicos, también es conocida como Arquitectura de infraestructura. Incluye todos los elementos de TI que soportan la operación de la institución, entre los que se encuentran la plataforma hardware, la plataforma de comunicaciones y el software especializado (sistema operacional, software de comunicaciones, software de integración y manejadores de bases de datos, entre otros).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Si la entidad posee una arquitectura de servicios tecnológicos (arquitectura de infraestructura tecnológica) documentada pero no está actualizada, obtiene un puntaje de 50. Si la tiene documentada y actualizada obtiene un puntaje de 100. Si no posee una arquitectura de servicios tecnológicos, obtiene 0.</t>
    </r>
  </si>
  <si>
    <t>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13%2E%20Logro%20Servicios%20Tecnol%C3%B3gicos</t>
  </si>
  <si>
    <t>La entidad aplicó metodologías de evaluación de alternativas de solución y/o tendencias tecnológicas para la adquisición de servicios y/o soluciones de TI:
a. Siempre
b. Algunas veces
c. Nunca</t>
  </si>
  <si>
    <t>FORMA DE ASIGNAR EL PUNTAJE:
Entidades del orden nacional y territorial: Si la entidad aplicó algunas veces metodologías de evaluación de alternativas de solución y/o tendencias tecnológicas para la adquisición de servicios y/o soluciones de TI, obtiene un puntaje de 50. Si las aplicó siempre, obtiene un puntaje de 100. Si nunca las aplicó, obtiene 0.</t>
  </si>
  <si>
    <t>Esta informaciòn se encuentra en el documento de GESTIÓN DE SERVICIOS TECNOLÓGICOS.
https://agenciadetierras-my.sharepoint.com/personal/luis_ortega_ant_gov_co/_layouts/15/onedrive.aspx?ct=1624236040231&amp;or=OWA%2DNT&amp;cid=3100df3e%2Dfda7%2Db0cc%2D5765%2D65fa0d3f03c0&amp;originalPath=aHR0cHM6Ly9hZ2VuY2lhZGV0aWVycmFzLW15LnNoYXJlcG9pbnQuY29tLzpmOi9nL3BlcnNvbmFsL2x1aXNfb3J0ZWdhX2FudF9nb3ZfY28vRWdzNDJGejhuVTVMck9vdnFSOXlPYjRCZXRRbzJZV3VON0hjY01RclRrcWxPQT9ydGltZT12WHZOTVUwMDJVZw&amp;id=%2Fpersonal%2Fluis%5Fortega%5Fant%5Fgov%5Fco%2FDocuments%2FMipg%202020%2FGobierno%20D%C3%ADgital%2F3%202%20Gobierno%20Digital%20%2D%20Pol%C3%ADtica%20de%20Gobierno%20Digital%2F13%2E%20Logro%20Servicios%20Tecnol%C3%B3gicos%2FANS</t>
  </si>
  <si>
    <t>Durante el periodo evaluado, la entidad implementó un programa de correcta disposición final de los residuos tecnológicos</t>
  </si>
  <si>
    <r>
      <t xml:space="preserve">FORMA DE ASIGNAR EL PUNTAJE
</t>
    </r>
    <r>
      <rPr>
        <b/>
        <sz val="10"/>
        <color rgb="FF002060"/>
        <rFont val="Arial"/>
        <family val="2"/>
      </rPr>
      <t xml:space="preserve">Entidades del orden nacional y territorial: </t>
    </r>
    <r>
      <rPr>
        <sz val="10"/>
        <color rgb="FF002060"/>
        <rFont val="Arial"/>
        <family val="2"/>
      </rPr>
      <t>Si la entidad implementó un programa de correcta disposición final de los residuos tecnológicos, obtiene un puntaje de 100. Si no lo implementó, obtiene 0.</t>
    </r>
  </si>
  <si>
    <t>La ANT cuenta procedimiento y otras mecanismos de disposicion de residuos tecnologicos:
https://agenciadetierras-my.sharepoint.com/personal/luis_ortega_ant_gov_co/_layouts/15/onedrive.aspx?ct=1624236040231&amp;or=OWA%2DNT&amp;cid=3100df3e%2Dfda7%2Db0cc%2D5765%2D65fa0d3f03c0&amp;originalPath=aHR0cHM6Ly9hZ2VuY2lhZGV0aWVycmFzLW15LnNoYXJlcG9pbnQuY29tLzpmOi9nL3BlcnNvbmFsL2x1aXNfb3J0ZWdhX2FudF9nb3ZfY28vRWdzNDJGejhuVTVMck9vdnFSOXlPYjRCZXRRbzJZV3VON0hjY01RclRrcWxPQT9ydGltZT12WHZOTVUwMDJVZw&amp;id=%2Fpersonal%2Fluis%5Fortega%5Fant%5Fgov%5Fco%2FDocuments%2FMipg%202020%2FGobierno%20D%C3%ADgital%2F3%202%20Gobierno%20Digital%20%2D%20Pol%C3%ADtica%20de%20Gobierno%20Digital%2F13%2E%20Logro%20Servicios%20Tecnol%C3%B3gicos%2FDisposici%C3%B3n%20de%20Residuos%20Tecnologicos</t>
  </si>
  <si>
    <t>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t>
  </si>
  <si>
    <r>
      <t xml:space="preserve">La Entidades garantizan la prestación de sus Servicios Tecnológicos utilizando diferentes mecanismos como sistemas de alimentación eléctrica, mecanismos de refrigeración, soluciones de detección de incendios, sistemas de control de acceso y sistemas de tal forma que  aseguren la continuidad y disponibilidad del servicio, así como la capacidad de atención y resolución de incidentes.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Si la entidad definió acuerdos de nivel de servicio para los servicios tecnológicos prestados por terceros, obtiene un puntaje de 25.
Si la entidad realizó la definición (opción a) y el seguimiento (opción b) a los acuerdos de nivel de servicio de los servicios tecnológicos prestados por terceros, obtiene 50.
Si la entidad realizó la implementación de herramientas de gestión para el monitoreo y generación de alarmas tempranas sobre la continuidad y disponibilidad de los servicios (opción c), obtiene 25.
Si la entidad realizó la definición y el seguimiento a los acuerdos de nivel de servicio de los servicios tecnológicos prestados por terceros, y adicionalmente, realizó la implementación de herramientas de gestión para el monitoreo y generación de alarmas tempranas sobre la continuidad y disponibilidad de los servicios, obtiene 100.
Si la entidad realizó la proyección de la capacidad de los servicios tecnológicos, obtiene 30.</t>
    </r>
  </si>
  <si>
    <t>Se relaciona los informes de la Mesa de servicio con respecto a los servicios que se encuentran en la herramienta ARANDA, los ANS definidos para la vigencia 2020 . La capacidad de los servicios tecnologicos se visualiza en el documento de GESTIÓN DE SERVICIOS TECNOLÓGICOS.
https://agenciadetierras-my.sharepoint.com/personal/luis_ortega_ant_gov_co/_layouts/15/onedrive.aspx?ct=1624236040231&amp;or=OWA%2DNT&amp;cid=3100df3e%2Dfda7%2Db0cc%2D5765%2D65fa0d3f03c0&amp;originalPath=aHR0cHM6Ly9hZ2VuY2lhZGV0aWVycmFzLW15LnNoYXJlcG9pbnQuY29tLzpmOi9nL3BlcnNvbmFsL2x1aXNfb3J0ZWdhX2FudF9nb3ZfY28vRWdzNDJGejhuVTVMck9vdnFSOXlPYjRCZXRRbzJZV3VON0hjY01RclRrcWxPQT9ydGltZT12WHZOTVUwMDJVZw&amp;id=%2Fpersonal%2Fluis%5Fortega%5Fant%5Fgov%5Fco%2FDocuments%2FMipg%202020%2FGobierno%20D%C3%ADgital%2F3%202%20Gobierno%20Digital%20%2D%20Pol%C3%ADtica%20de%20Gobierno%20Digital%2F13%2E%20Logro%20Servicios%20Tecnol%C3%B3gicos%2FANS</t>
  </si>
  <si>
    <t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t>
  </si>
  <si>
    <r>
      <t xml:space="preserve">Hace referencia a los proceso  de operación, monitoreo y supervisión de los Servicios Tecnológicos que deben adelantar las Entidades, con el propósito de garantizar el óptimo y permanente funcionamiento de los mismos.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(3) enunciadas en los literales a hasta c, y luego multiplique el resultado por 100. Si no realizó ninguna de las actividades, obtiene 0.</t>
    </r>
  </si>
  <si>
    <t>Se relacionan los mantenimientos realizados:
https://agenciadetierras-my.sharepoint.com/personal/luis_ortega_ant_gov_co/_layouts/15/onedrive.aspx?ct=1624236040231&amp;or=OWA%2DNT&amp;cid=3100df3e%2Dfda7%2Db0cc%2D5765%2D65fa0d3f03c0&amp;originalPath=aHR0cHM6Ly9hZ2VuY2lhZGV0aWVycmFzLW15LnNoYXJlcG9pbnQuY29tLzpmOi9nL3BlcnNvbmFsL2x1aXNfb3J0ZWdhX2FudF9nb3ZfY28vRWdzNDJGejhuVTVMck9vdnFSOXlPYjRCZXRRbzJZV3VON0hjY01RclRrcWxPQT9ydGltZT12WHZOTVUwMDJVZw&amp;id=%2Fpersonal%2Fluis%5Fortega%5Fant%5Fgov%5Fco%2FDocuments%2FMipg%202020%2FGobierno%20D%C3%ADgital%2F3%202%20Gobierno%20Digital%20%2D%20Pol%C3%ADtica%20de%20Gobierno%20Digital%2F13%2E%20Logro%20Servicios%20Tecnol%C3%B3gicos%2FMantenimientos</t>
  </si>
  <si>
    <t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t>
  </si>
  <si>
    <r>
      <t xml:space="preserve">Hace referencia a la definición y gestión de los controles y mecanismos para alcanzar los niveles requeridos de seguridad y trazabilidad de los Servicios Tecnológicos.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Para obtener el puntaje, divida el número de actividades realizadas por la entidad, sobre el total de actividades evaluadas (6) enunciadas en los literales (a) hasta (f), y luego multiplique el resultado por 100. Si no realizó ninguna de estas actividades, obtiene 0.
</t>
    </r>
  </si>
  <si>
    <t>Se cuenta con la definción de una politica y lineamiento de seguridad de la información.
http://intranet.agenciadetierras.gov.co/wp-content/uploads/2017/10/INTI-Pol%C3%ADtica-001-POL%C3%8DTICA-GENERAL-DE-SEGURIDAD-DE-LA-INFORMACI%C3%93N-Y-PROTECCI%C3%93N-DE-DATOS-PERSONALES-1.pdf
http://intranet.agenciadetierras.gov.co/wp-content/uploads/2018/04/INTI-Pol%C3%ADtica-008-LINEAMIENTOS-DE-SEGURIDAD-DE-LA-INFORMACI%C3%93N-TRATAMIENTO-Y-PROTECCI%C3%93N-DE-DATOS-PERSONALES-1.pdf</t>
  </si>
  <si>
    <t>Indicador de Proceso
Logro: Uso y Apropiación</t>
  </si>
  <si>
    <t>Seleccione las actividades realizadas por la entidad en materia de apropiación de la Estrategia de Gobierno en línea:
a. Diagnóstico del uso y apropiación de TI en la entidad.
b. Caracterización de los grupos de interés internos y externos.
c. Implementación de estrategias de gestión del cambio para los proyectos de TI
d. Definición de indicadores para la medición del impacto del uso y apropiación de TI en la entidad.
e. Capacitación para todos los grupos de interés con relación a los temas de TI.
f. Divulgación y comunicación interna de los proyectos de TI"</t>
  </si>
  <si>
    <r>
      <t xml:space="preserve">Hace referencia a las gestiones realizadas por la Entidad para definir la estrategia y prácticas concretas que apoyan la adopción del Marco y la gestión TI que requiere la institución para implementar la Arquitectura TI y preparar a la institución para abordar y adaptarse al cambio, y gestionar los efectos generados por éste. 
Para mayor información consultar la guía G.UA.01 Guía del dominio de Uso y Apropiación del Marco de Referencia de Arquitectura Empresarial para la Gestión de TI., disponible en el siguiente enlace: http://www.mintic.gov.co/arquitecturati/630/w3-article-9281.html
FORMA DE ASIGNAR EL PUNTAJE:
</t>
    </r>
    <r>
      <rPr>
        <b/>
        <sz val="10"/>
        <color rgb="FF002060"/>
        <rFont val="Arial"/>
        <family val="2"/>
      </rPr>
      <t xml:space="preserve">Entidades del orden nacional y territorial: </t>
    </r>
    <r>
      <rPr>
        <sz val="10"/>
        <color rgb="FF002060"/>
        <rFont val="Arial"/>
        <family val="2"/>
      </rPr>
      <t>Calcule por separado
1. Para obtener el puntaje, divida el número de actividades realizadas por la entidad, sobre las actividades evaluadas (5) enunciadas en los literales a hasta e, y luego multiplique el resultado por 100.
2. Si la entidad divulgó y comunicó internamente los proyectos de TI, su puntaje es 100. De lo contrario, es 0.
Luego, sume las 2 anteriores operaciones y divida en dos.</t>
    </r>
  </si>
  <si>
    <t>Se relaciona estrategia de uso y apropiación, indicadores, capacitaciones de TI, entre otras evidencias que soportan el cumplimiento de esta actividad.
https://agenciadetierras-my.sharepoint.com/personal/luis_ortega_ant_gov_co/_layouts/15/onedrive.aspx?ct=1624236040231&amp;or=OWA%2DNT&amp;cid=3100df3e%2Dfda7%2Db0cc%2D5765%2D65fa0d3f03c0&amp;originalPath=aHR0cHM6Ly9hZ2VuY2lhZGV0aWVycmFzLW15LnNoYXJlcG9pbnQuY29tLzpmOi9nL3BlcnNvbmFsL2x1aXNfb3J0ZWdhX2FudF9nb3ZfY28vRWdzNDJGejhuVTVMck9vdnFSOXlPYjRCZXRRbzJZV3VON0hjY01RclRrcWxPQT9ydGltZT12WHZOTVUwMDJVZw&amp;id=%2Fpersonal%2Fluis%5Fortega%5Fant%5Fgov%5Fco%2FDocuments%2FMipg%202020%2FGobierno%20D%C3%ADgital%2F3%202%20Gobierno%20Digital%20%2D%20Pol%C3%ADtica%20de%20Gobierno%20Digital%2F14%2E%20Logro%20Uso%20y%20Apropiaci%C3%B3n%2F2020</t>
  </si>
  <si>
    <t>Indicador de Proceso
Logro: Capacidades Institucionales</t>
  </si>
  <si>
    <t>Durante el periodo evaluado, la entidad implementó la política de reducción del uso del papel</t>
  </si>
  <si>
    <r>
      <t xml:space="preserve">FORMA DE ASIGNAR EL PUNTAJE:
</t>
    </r>
    <r>
      <rPr>
        <b/>
        <sz val="10"/>
        <color rgb="FF002060"/>
        <rFont val="Arial"/>
        <family val="2"/>
      </rPr>
      <t>Entidades del orden nacional y territorial:</t>
    </r>
    <r>
      <rPr>
        <sz val="10"/>
        <color rgb="FF002060"/>
        <rFont val="Arial"/>
        <family val="2"/>
      </rPr>
      <t xml:space="preserve"> Si la Entidad  implementó la política de reducción del uso del papel, tiene un puntaje de 100. De lo contrario, obtiene 0.</t>
    </r>
  </si>
  <si>
    <t>Se cuenta con acciones para la reducción de papel: https://agenciadetierras-my.sharepoint.com/personal/luis_ortega_ant_gov_co/_layouts/15/onedrive.aspx?ct=1624236040231&amp;or=OWA%2DNT&amp;cid=3100df3e%2Dfda7%2Db0cc%2D5765%2D65fa0d3f03c0&amp;originalPath=aHR0cHM6Ly9hZ2VuY2lhZGV0aWVycmFzLW15LnNoYXJlcG9pbnQuY29tLzpmOi9nL3BlcnNvbmFsL2x1aXNfb3J0ZWdhX2FudF9nb3ZfY28vRWdzNDJGejhuVTVMck9vdnFSOXlPYjRCZXRRbzJZV3VON0hjY01RclRrcWxPQT9ydGltZT12WHZOTVUwMDJVZw&amp;id=%2Fpersonal%2Fluis%5Fortega%5Fant%5Fgov%5Fco%2FDocuments%2FMipg%202020%2FGobierno%20D%C3%ADgital%2F3%202%20Gobierno%20Digital%20%2D%20Pol%C3%ADtica%20de%20Gobierno%20Digital%2F15%2E%20Logro%20Capacidades%20Institucionales%2FReducci%C3%B3n%20papel</t>
  </si>
  <si>
    <t>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t>
  </si>
  <si>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aspectos con base en los cuales  la entidad incorporó soluciones tecnológicas para la gestión de documentos, sobre el total de aspectos evaluados (4) enunciadas en los literales a hasta d, y luego multiplique el resultado por 100.</t>
    </r>
  </si>
  <si>
    <t>Para  la creación de cualquier funcionalidad dentro del SIT se revisa con el área funcional, contra el mapa de procesos, también se tienen en cuenta las reglas establecidas por el grupo de Gestión Documental en Orfeo, de conformidad con el programa de gestión documental establecido para la vigencia. Específicamente la herramienta que respalda la gestión documental en la entidad es Orfeo, la cual se mantiene en constante proceso de actualización por parte del equipo técnico de Infraestructura para  garantizar su funcionalidad, seguridad y operatividad frente a nuevos requerimientos.
https://gitlab.com/sep1983/orfeo7/-/wikis/home
https://gitlab.com/sep1983/orfeo7/-/wikis/Gu%C3%ADa%20Radicaci%C3%B3n%20de%20Entrada</t>
  </si>
  <si>
    <t>Antes de la automatización de procesos y/o procedimientos, la entidad hizo una revisión de estos desde la perspectiva funcional</t>
  </si>
  <si>
    <r>
      <t xml:space="preserve">Hacer referencia al análisis funcional y desde de las perspectiva del usuario previo a la definición y especificación de las necesidades de sistematización y apoyo tecnológico a los procesos de la institución. De tal forma, que desde su diseño se incorporen facilidades tecnológicas que contribuyan a lograr transversalidad, coordinación, articulación, mayor eficiencia y oportunidad a nivel institucional y sectorial para obtener menores costos, mejores servicios, menores riesgos y mayor seguridad.
FORMA DE ASIGNAR EL PUNTAJE:
</t>
    </r>
    <r>
      <rPr>
        <b/>
        <sz val="10"/>
        <color rgb="FF002060"/>
        <rFont val="Arial"/>
        <family val="2"/>
      </rPr>
      <t>Entidades del orden nacional y territorial:</t>
    </r>
    <r>
      <rPr>
        <sz val="10"/>
        <color rgb="FF002060"/>
        <rFont val="Arial"/>
        <family val="2"/>
      </rPr>
      <t xml:space="preserve"> Calcule por separado:
1. Si antes de la automatización de procesos y/o procedimientos, la entidad hizo una revisión de estos desde la perspectiva funcional, obtiene una puntuación de 100. En caso contrario, obtiene 0.
2. Si la entidad realizó automatización de procesos y procedimientos obtiene una puntuación de 100. Si realizó automatización de procesos o procedimientos obtiene 50. Si no automatizó procesos ni procedimientos, obtiene 0.
Luego, sume los resultados obtenidos en las 2 operaciones anteriores y divida en 2.</t>
    </r>
  </si>
  <si>
    <t xml:space="preserve">En el periodo evaluado la entidad realizó automatización de:
a. Procesos 
b. Procedimientos.
</t>
  </si>
  <si>
    <t xml:space="preserve">Indicadores de resultado TIC para la Gestión </t>
  </si>
  <si>
    <t>Indique el porcentaje de los objetivos alcanzados respecto del total de objetivos del PETI</t>
  </si>
  <si>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objetivos del PETI alcanzados, sobre el total de objetivos definidos en el PETI, y luego multiplique el resultado por 100.  (</t>
    </r>
    <r>
      <rPr>
        <u/>
        <sz val="10"/>
        <color rgb="FF002060"/>
        <rFont val="Arial"/>
        <family val="2"/>
      </rPr>
      <t>No use el símbolo % en su respuesta</t>
    </r>
    <r>
      <rPr>
        <sz val="10"/>
        <color rgb="FF002060"/>
        <rFont val="Arial"/>
        <family val="2"/>
      </rPr>
      <t>)</t>
    </r>
  </si>
  <si>
    <t>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10%2E%20Logro%20Gobierno%20de%20TI%2FPETI</t>
  </si>
  <si>
    <t>Indique el porcentaje de servicios de información dispuestos en la plataforma de interoperabilidad del Estado colombiano respecto del total de servicios de información a entidades externas identificadas en el catálogo de servicios de información de la entidad.</t>
  </si>
  <si>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servicios de información dispuestos en la plataforma de interoperabilidad del Estado colombiano, sobre el total de  servicios de información del catálogo de servicios de la entidad, y luego multiplique el resultado por 100.  (</t>
    </r>
    <r>
      <rPr>
        <u/>
        <sz val="10"/>
        <color rgb="FF002060"/>
        <rFont val="Arial"/>
        <family val="2"/>
      </rPr>
      <t>No use el símbolo % en su respuesta</t>
    </r>
    <r>
      <rPr>
        <sz val="10"/>
        <color rgb="FF002060"/>
        <rFont val="Arial"/>
        <family val="2"/>
      </rPr>
      <t>)</t>
    </r>
  </si>
  <si>
    <t>http://lenguaje.mintic.gov.co/directorio-de-servicios-de-intercambio-de-informacion</t>
  </si>
  <si>
    <t>Indique el porcentaje de sistemas de información que cuentan con mecanismos de auditoria y trazabilidad respecto del total de sistemas de información de la entidad</t>
  </si>
  <si>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sistemas de información que cuentan con mecanismos de auditoria y trazabilidad, sobre el total de sistemas de información de la entidad, y luego multiplique el resultado por 100.  (</t>
    </r>
    <r>
      <rPr>
        <u/>
        <sz val="10"/>
        <color rgb="FF002060"/>
        <rFont val="Arial"/>
        <family val="2"/>
      </rPr>
      <t>No use el símbolo % en su respuesta</t>
    </r>
    <r>
      <rPr>
        <sz val="10"/>
        <color rgb="FF002060"/>
        <rFont val="Arial"/>
        <family val="2"/>
      </rPr>
      <t>)</t>
    </r>
  </si>
  <si>
    <t>Todos los sistemas de información cuenta con mecanísmos de auditoría y trazabilidad, estos requerimientos hacen parte de la Arquitectura de los sistemas, por ejm uno de los sistemas para validar este cumplimiento es el SIT como sistema misional, sin embargo los sistemas de apoyo como Orfeo también son susceptibles de esta validación.</t>
  </si>
  <si>
    <t>Indique el porcentaje de mantenimientos preventivos realizados a los servicios tecnológicos respecto del total de mantenimientos preventivos establecidos en el plan de mantenimiento de servicios tecnológicos</t>
  </si>
  <si>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mantenimientos preventivos realizados a los servicios tecnológicos, sobre el total de mantenimientos preventivos establecidos en el plan de mantenimiento de servicios tecnológicos, y luego multiplique el resultado por 100.  (</t>
    </r>
    <r>
      <rPr>
        <u/>
        <sz val="10"/>
        <color rgb="FF002060"/>
        <rFont val="Arial"/>
        <family val="2"/>
      </rPr>
      <t>No use el símbolo % en su respuesta</t>
    </r>
    <r>
      <rPr>
        <sz val="10"/>
        <color rgb="FF002060"/>
        <rFont val="Arial"/>
        <family val="2"/>
      </rPr>
      <t>)</t>
    </r>
  </si>
  <si>
    <t>Se relaciona el plan de mantenimientos: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13%2E%20Logro%20Servicios%20Tecnol%C3%B3gicos%2FMantenimientos</t>
  </si>
  <si>
    <t>Indique el porcentaje de proyectos de TI  a los cuales se aplicó una estrategia de uso y apropiación, con respecto al total de proyectos ejecutados durante el periodo evaluado</t>
  </si>
  <si>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proyectos de TI  a los cuales se aplicó una estrategia de uso y apropiación, sobre el total de proyectos ejecutados durante el periodo evaIuado, y luego multiplique el resultado por 100.  (</t>
    </r>
    <r>
      <rPr>
        <u/>
        <sz val="10"/>
        <color rgb="FF002060"/>
        <rFont val="Arial"/>
        <family val="2"/>
      </rPr>
      <t>No use el símbolo % en su respuesta</t>
    </r>
    <r>
      <rPr>
        <sz val="10"/>
        <color rgb="FF002060"/>
        <rFont val="Arial"/>
        <family val="2"/>
      </rPr>
      <t>)</t>
    </r>
  </si>
  <si>
    <t>Todos los proyectos de TI se les aplico la Estrategia de Uso y Apropiación especialmente para el Sistema Integrado de Tierras -SIT-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14%2E%20Logro%20Uso%20y%20Apropiaci%C3%B3n%2F2020</t>
  </si>
  <si>
    <t>La entidad desarrolló durante el periodo evaluado capacidades de gestión de TI que generen mayor eficiencia en la prestación del servicio al usuario (interno o externo)</t>
  </si>
  <si>
    <r>
      <t xml:space="preserve">FORMA DE ASIGNAR EL PUNTAJE:
</t>
    </r>
    <r>
      <rPr>
        <b/>
        <sz val="10"/>
        <color rgb="FF002060"/>
        <rFont val="Arial"/>
        <family val="2"/>
      </rPr>
      <t>Entidades del orden nacional y territorial:</t>
    </r>
    <r>
      <rPr>
        <sz val="10"/>
        <color rgb="FF002060"/>
        <rFont val="Arial"/>
        <family val="2"/>
      </rPr>
      <t xml:space="preserve"> Si la entidad desarrolló durante el periodo evaluado capacidades de gestión de TI que generen mayor eficiencia en la prestación del servicio al usuario (interno o externo) obtiene un puntaje de 100. De lo contrario, obtiene 0.</t>
    </r>
  </si>
  <si>
    <t>Todos los proyectos de TI se les aplico la Estrategia de Uso y aPropiaciòn especialmente al SIT
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14%2E%20Logro%20Uso%20y%20Apropiaci%C3%B3n%2F2020</t>
  </si>
  <si>
    <t xml:space="preserve">Seguridad y privacidad de la información </t>
  </si>
  <si>
    <t>Indicadores de Proceso Logro: Definición del marco de seguridad y privacidad de la información y de los sistemas de información</t>
  </si>
  <si>
    <t>¿Durante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t>
  </si>
  <si>
    <r>
      <t xml:space="preserve">La fase de diagnóstico de privacidad puede servir como insumo al poder identificar qué información se tiene, dónde y en cabeza de quién está.
FORMA DE ASIGNAR EL PUNTAJE:
</t>
    </r>
    <r>
      <rPr>
        <b/>
        <sz val="10"/>
        <color rgb="FF002060"/>
        <rFont val="Arial"/>
        <family val="2"/>
      </rPr>
      <t xml:space="preserve">Entidades del orden nacional y territorial: </t>
    </r>
    <r>
      <rPr>
        <sz val="10"/>
        <color rgb="FF002060"/>
        <rFont val="Arial"/>
        <family val="2"/>
      </rPr>
      <t>Si la entidad generó un documento de diagnóstico, donde se identifica de manera clara el estado actual de la entidad en la implementación de Seguridad y Privacidad de la Información O determinó el estado actual de la  infraestructura tecnológica para desarrollar el plan de transición del protocolo IPv4 a IPv6, obtiene una puntuación de 50. 
Si generó un documento de diagnóstico, donde se identifica de manera clara el estado actual de la entidad en la implementación de Seguridad y Privacidad de la Información Y  determinó el estado actual de la  infraestructura tecnológica para desarrollar el plan de transición del protocolo IPv4 a IPv6, obtiene una puntuación de 100. Si no ha hecho ninguna de las 2 acciones, obtiene 0.</t>
    </r>
  </si>
  <si>
    <t xml:space="preserve">Se relaciona el Plan De  transición,  Inventario de activos,  presentacion del diagnostico
\17. Definición del marco de seguridad\IPV6
</t>
  </si>
  <si>
    <t>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t>
  </si>
  <si>
    <r>
      <t xml:space="preserve">La Política de Seguridad y Privacidad de la información está contenida en un documento de alto nivel que incluye la voluntad de la Alta Dirección de la Entidad para apoyar la implementación del Modelo de Seguridad y Privacidad de la Información.
La política debe contener una declaración general por parte de la administración, donde se especifique sus objetivos, alcance, nivel de cumplimiento.
La política debe ser aprobada y divulgada al interior de la entidad. Entiéndase por política la declaración de la alta Dirección de la entidad de su compromiso en la implementación de la seguridad y privacidad de la información.
Manual de políticas, donde se describe los objetivos, alcances y el nivel de cumplimiento, que garanticen el adecuado uso de los Activos de información al interior de la Entidad; definiendo las responsabilidades generales y específicas para la gestión de la seguridad de la información. Entiéndase que el Manual de Políticas contiene el conjunto de lineamientos que serán implementados en la entidad y que definen la forma de implementar la seguridad y privacidad de la información en la entidad para dar cumplimiento a la declaración del compromiso de la alta Dirección de la entidad
FORMA DE ASIGNAR EL PUNTAJE:
</t>
    </r>
    <r>
      <rPr>
        <b/>
        <sz val="10"/>
        <color rgb="FF002060"/>
        <rFont val="Arial"/>
        <family val="2"/>
      </rPr>
      <t xml:space="preserve">Entidades del orden nacional y territorial: </t>
    </r>
    <r>
      <rPr>
        <sz val="10"/>
        <color rgb="FF002060"/>
        <rFont val="Arial"/>
        <family val="2"/>
      </rPr>
      <t>Calcule por separado:
1. Si la política de seguridad y privacidad de la información se encuentra alineada con  los objetivos estratégicos de la entidad (opción b) Y define los objetivos y da alcance a todos los procesos (opción c), obtiene un puntaje de 100. Si la política de seguridad y privacidad de la información se encuentra alineada con  los objetivos estratégicos de la entidad (opción b) O define los objetivos y da alcance a todos los procesos (opción c), obtiene un puntaje de 50.
2. Si el documento o manual con las políticas de seguridad y privacidad de la información se encontraba en construcción (opción a), la entidad obtiene un puntaje de 25. Si estaba en revisión (opción b), obtiene 50. Si estaba en aprobación (opción c),  obtiene 75. Si estaba revisado, aprobado y divulgado por el comité institucional de desarrollo administrativo o el que haga sus veces (opción d), obtiene 100.
Luego sume los dos resultados obtenidos de los cálculos anteriores y divida en 2.</t>
    </r>
  </si>
  <si>
    <t>17. Definición del marco de seguridad\Política de Seguridad</t>
  </si>
  <si>
    <t>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t>
  </si>
  <si>
    <t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t>
  </si>
  <si>
    <r>
      <t xml:space="preserve">Teniendo en cuenta que los temas de seguridad y privacidad de la información se tratan en los comités del modelo integrado de gestión, se hace necesario que la entidad formalice este procedimiento.
Para mayor información, consulte la Guía No. 4, llamada Roles y Responsabilidad de Seguridad de la Información establece las funciones que debe tener el Comité de Desarrollo Administrativo o quien haga sus veces en materia de seguridad de la información.
FORMA DE ASIGNAR EL PUNTAJE:
</t>
    </r>
    <r>
      <rPr>
        <b/>
        <sz val="10"/>
        <color rgb="FF002060"/>
        <rFont val="Arial"/>
        <family val="2"/>
      </rPr>
      <t xml:space="preserve">Entidades del orden nacional y territorial: </t>
    </r>
    <r>
      <rPr>
        <sz val="10"/>
        <color rgb="FF002060"/>
        <rFont val="Arial"/>
        <family val="2"/>
      </rPr>
      <t>Sí la Entidad cuenta con un acto administrativo a través del cual se crean o se modifican las funciones del comité institucional de desarrollo administrativo o el que haga sus veces, donde se incluyen los temas de seguridad y privacidad de la información, obtiene un puntaje de 100. En caso contrario, obtiene 0.</t>
    </r>
  </si>
  <si>
    <t>17. Definición del marco de seguridad\Comite</t>
  </si>
  <si>
    <t>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t>
  </si>
  <si>
    <r>
      <t xml:space="preserve">La entidad debe desarrollar una metodología de gestión de activos que le permita generar un inventario de activos de información exacto, actualizado y consistente, que a su vez permita definir la criticidad de los activos de información, sus propietarios, custodios y usuarios.
Para mayor información consulte la Guía No 5 - Gestión De Activos,  disponible en el siguiente enlace: https://www.mintic.gov.co/gestionti/615/articles-5482_G5_Gestion_Clasificacion.pdf 
Activo de Información: En relación con la privacidad de la información, se refiere al activo que contiene información pública que el sujeto obligado genere, obtenga, adquiera, transforme o controle en su calidad de tal.
FORMA DE ASIGNAR EL PUNTAJE: 
</t>
    </r>
    <r>
      <rPr>
        <b/>
        <sz val="10"/>
        <color rgb="FF002060"/>
        <rFont val="Arial"/>
        <family val="2"/>
      </rPr>
      <t>Entidades del orden nacional y territorial:</t>
    </r>
    <r>
      <rPr>
        <sz val="10"/>
        <color rgb="FF002060"/>
        <rFont val="Arial"/>
        <family val="2"/>
      </rPr>
      <t xml:space="preserve"> Calcule por separado:
1. Si la entidad cuenta con una metodología de gestión de activos de información donde se tienen en cuenta  aspectos como: cumplimiento legal, fechas de actualización, propietarios y criticidad de los activos, en construcción, obtiene un puntaje de 25.  Si cuenta con una metodología de gestión de activos de información donde se tienen en cuenta  aspectos como: cumplimiento legal, fechas de actualización, propietarios y criticidad de los activos,  en revisión, obtiene 50. Si  la entidad cuenta con una metodología de gestión de activos de información donde se tienen en cuenta  aspectos como: cumplimiento legal, fechas de actualización, propietarios y criticidad de los activos, en aprobación, obtiene 75. Si  la entidad cuenta con una metodología de gestión de activos de información donde se tienen en cuenta  aspectos como: cumplimiento legal, fechas de actualización, propietarios y criticidad de los activos, revisada, aprobada y divulgado por comité institucional de desarrollo administrativo o el que haga sus veces, obtiene 100. En caso contrario, obtiene 0.
2. Si la entidad cuenta con un inventario de activos de información acorde a la metodología planteada, obtiene un puntaje de 100.  Síestá en desarrollo o en proceso de elaboración de un inventario de activos de información acorde a la metodología planteada, obtiene un puntaje de 50. De lo contrario, obtiene 0.
Luego, sume los resultados obtenidos en las 2 operaciones anteriores y divida en 2</t>
    </r>
  </si>
  <si>
    <t xml:space="preserve">17. Definición del marco de seguridad\Activos de Información </t>
  </si>
  <si>
    <t>En el periodo evaluado, la entidad contó con un inventario de activos de información acorde a la metodología planteada
a. Sí
b. En Desarrollo/En proceso
c. No.</t>
  </si>
  <si>
    <t>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t>
  </si>
  <si>
    <r>
      <t xml:space="preserve">La entidad debe definir una metodología de gestión del riesgo enfocada a procesos, que le permita identificar, evaluar, tratar y dar seguimiento a los riesgos de seguridad de la información a los que estén expuestos los activos, así como la declaración de aplicabilidad. Para conseguir una integración adecuada entre el MSPI y la guía de gestión del riesgo emitida por el DAFP respecto a este procedimiento, se recomienda emplear los criterios de evaluación (impacto y probabilidad) y niveles de riesgo emitidos por esta entidad.
Para la elaboración del plan de tratamiento de riesgos y la declaración de aplicabilidad, puede emplearse la Guía No 8 - Controles de Seguridad, disponible en el siguiente enlace: https://www.mintic.gov.co/gestionti/615/articles-5482_G8_Controles_Seguridad.pdf
FORMA DE ASIGNAR EL PUNTAJE:
</t>
    </r>
    <r>
      <rPr>
        <b/>
        <sz val="10"/>
        <color rgb="FF002060"/>
        <rFont val="Arial"/>
        <family val="2"/>
      </rPr>
      <t xml:space="preserve">Entidades del orden nacional y territorial: </t>
    </r>
    <r>
      <rPr>
        <sz val="10"/>
        <color rgb="FF002060"/>
        <rFont val="Arial"/>
        <family val="2"/>
      </rPr>
      <t>Calcule por separado:
1. Si la entidad contó con la metodología formalizada para la gestión de los riesgos de seguridad y privacidad de la información(opción b), Y con el plan de tratamiento del riesgo establecido (opción d) Y con la declaración de aplicabilidad definida (opción f), obtiene un puntaje de  100. Si la entidad contó con la metodología formalizada para la gestión de los riesgos de seguridad y privacidad de la información (opción b),  Y con un avance del plan de tratamiento del riesgo (opción c), Y con la declaración de aplicabilidad en desarrollo (opción e), obtiene 75. Si la entidad contó con 3 de las opciones de respuesta, pero con una combinación diferente a las señaladas anteriormente, obtiene 50.  Si la entidad contó con 2 de las opciones de respuesta, cualquier combinación, obtiene 25. Si la entidad contó con 1 opción de respuesta, obtiene 12.5. Si no contó con ninguna opción de respuesta obtiene 0.
2. Si la entidad realizó  la identificación, análisis y evaluación de los riesgos de seguridad y privacidad de la información conforme a la metodología planteada, obtiene un puntaje de 100. Si está en desarrollo o en proceso, obtiene 50. De lo contrario, obtiene 0. 
3. Si el documento del plan de diagnóstico y estrategia de transición de IPv4 a IPv6, se encuentra en construcción, obtiene un puntaje de 25. Si está en revisión, obtiene 50. Si está en aprobación, obtiene 75. Si ya está revisado, aprobado y divulgado por el comité institucional de desarrollo o el que haga sus veces, obtiene 100.
Luego, sume los resultados obtenidos en las 3 operaciones anteriores y divida en 3.</t>
    </r>
  </si>
  <si>
    <t>\17. Definición del marco de seguridad\Metodologia de Riesgos</t>
  </si>
  <si>
    <t>En el periodo evaluado, la entidad realizó la identificación, análisis y evaluación de los riesgos de seguridad y privacidad de la información conforme a la metodología planteada
a. Sí
b. En Desarrollo/En Proceso
b. No</t>
  </si>
  <si>
    <t>\17. Definición del marco de seguridad\Analisis e identificacion Riesgos\</t>
  </si>
  <si>
    <t>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t>
  </si>
  <si>
    <t>La entidad formuló un plan de capacitación, sensibilización y comunicación de las políticas y buenas prácticas que mitiguen los riesgos de seguridad de la información a los que están expuestos los funcionarios</t>
  </si>
  <si>
    <r>
      <t xml:space="preserve">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t>
    </r>
    <r>
      <rPr>
        <b/>
        <sz val="10"/>
        <color rgb="FF002060"/>
        <rFont val="Arial"/>
        <family val="2"/>
      </rPr>
      <t>Entidades del orden nacional y territorial:</t>
    </r>
    <r>
      <rPr>
        <sz val="10"/>
        <color rgb="FF002060"/>
        <rFont val="Arial"/>
        <family val="2"/>
      </rPr>
      <t xml:space="preserve"> Calcule por separado:
1. Si la entidad contaba con un plan de capacitación, sensibilización y comunicación de las políticas y buenas prácticas que mitiguen los riesgos de seguridad de la información a los que están expuestos los funcionarios, obtiene un puntaje de 100.  En caso contrario, obtiene 0.
2.  Para obtener el puntaje, divida el número de actividades realizadas por la entidad en materia de apropiación de la Estrategia de Gobierno en línea, sobre el total de aspectos evaluados (4) enunciadas en los literales a hasta d, y luego multiplique el resultado por 100.
Luego, sume los resultados obtenidos en las 2 operaciones anteriores y divida en 2</t>
    </r>
  </si>
  <si>
    <t>\17. Definición del marco de seguridad\Uso y apropiacion</t>
  </si>
  <si>
    <t>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t>
  </si>
  <si>
    <t>Indicadores de Proceso
Logro: Plan de seguridad y privacidad de la información y de los sistemas de información</t>
  </si>
  <si>
    <t>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t>
  </si>
  <si>
    <t>La entidad debe identificar sus fortalezas de acuerdo a las actividades realizadas para implementar los temas de seguridad y privacidad de la información incluyendo  IPv6.
FORMA DE ASIGNAR EL PUNTAJE:
Si la entidad realizó alguna de las acciones que están entre los numerales (a) hasta (e), obtiene un puntaje de 20. Si realizó 2 de estas acciones, obtiene 40. Si realizó 3 de estas acciones obtiene 60. Si realizó 4 de estas acciones, obtiene 80. Si realizó las 5 acciones, obtiene 100. Si no realizó ninguna de las acciones, obtiene 0.</t>
  </si>
  <si>
    <t>\17. Definición del marco de seguridad\Proyecto de inversion</t>
  </si>
  <si>
    <t>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t>
  </si>
  <si>
    <r>
      <t xml:space="preserve">La entidad debe planificar, implementar y controlar los procesos necesarios para cumplir con los requisitos de seguridad y privacidad de la información que permitan implementar las acciones determinadas en el plan de tratamiento de riesgos.
FORMA DE ASIGNAR EL PUNTAJE:
</t>
    </r>
    <r>
      <rPr>
        <b/>
        <sz val="10"/>
        <color rgb="FF002060"/>
        <rFont val="Arial"/>
        <family val="2"/>
      </rPr>
      <t xml:space="preserve">Entidades del orden nacional y territorial: </t>
    </r>
    <r>
      <rPr>
        <sz val="10"/>
        <color rgb="FF002060"/>
        <rFont val="Arial"/>
        <family val="2"/>
      </rPr>
      <t>Si la entidad generó y aprobó el plan control operacional, en el cual se indica la metodología para implementar las medidas de seguridad definidas en el plan de tratamiento de riesgos (opción b), generó y aprobó los informes relacionados con la implementación de los controles de seguridad y privacidad de la información (opción d) y definió y aprobó los indicadores de gestión y cumplimiento que permitan identificar si la implementación del MSPI es eficiente, eficaz y efectiva (opción f), obtiene 100.
Si la entidad generó y aprobó el plan control operacional, en el cual se indica la metodología para implementar las medidas de seguridad definidas en el plan de tratamiento de riesgos (opción b), está construyendo los informes relacionados con la implementación de los controles de seguridad y privacidad de la información (opción c), y está definiendo los indicadores de gestión y cumplimiento que permitan identificar si la implementación del MSPI es eficiente, eficaz y efectiva (opción e), obtiene 75.
Si la entidad realizó 3 acciones en combinaciones distintas a las anteriores, obtiene 50.
Si la entidad realizó 2 acciones en combinaciones, obtiene 25.
Si la entidad realizó 1 acción, obtiene 12,5.
Si no hizo ninguna acción, obtiene 0</t>
    </r>
  </si>
  <si>
    <t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t>
  </si>
  <si>
    <t>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Entidades del orden nacional y territorial: 
Si la Entidad realizó la Formulación del plan de comunicación, sensibilización y capacitación en lo referente a seguridad y privacidad de la información (opción a), obtiene 25. 
Si la entidad realizó la Formulación y la ejecución del plan de comunicación, sensibilización y capacitación en lo referente a seguridad y privacidad de la información, sin tener en cuenta la caracterización de grupos focales (Usuarios, Directivos, Técnicos y Terceros) (opciones a y b), obtiene 50.  
Si la entidad realizó la Formulación y la ejecución del plan de comunicación, sensibilización y capacitación en lo referente a seguridad y privacidad de la información con base en la caracterización de grupos focales (Usuarios, Directivos, Técnicos y Terceros) (opciones a y c), obtiene 100.
Si la entidad no tiene el plan de comunicación, sensibilización y capacitación en lo referente a seguridad y privacidad de la información, obtiene 0.</t>
  </si>
  <si>
    <t>Indicadores de Proceso Logro: Monitoreo y mejoramiento continuo</t>
  </si>
  <si>
    <t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t>
  </si>
  <si>
    <r>
      <t xml:space="preserve">El proceso de seguimiento y monitoreo del MSPI se hace con base a los resultados que arrojan los indicadores de la seguridad de la información propuestos para verificación de la efectividad, la eficiencia y la eficacia de las acciones implementadas.
Guía No 16 – Evaluación del desempeño: http://www.mintic.gov.co/gestionti/615/articles-5482_G16_evaluaciondesempeno.pdf
Guía No 15 – Guía de Auditoría: https://www.mintic.gov.co/gestionti/615/articles-5482_G15_Auditoria.pdf
FORMA DE ASIGNAR EL PUNTAJE:
</t>
    </r>
    <r>
      <rPr>
        <b/>
        <sz val="10"/>
        <color rgb="FF002060"/>
        <rFont val="Arial"/>
        <family val="2"/>
      </rPr>
      <t xml:space="preserve">Entidades del orden nacional y territorial: </t>
    </r>
    <r>
      <rPr>
        <sz val="10"/>
        <color rgb="FF002060"/>
        <rFont val="Arial"/>
        <family val="2"/>
      </rPr>
      <t>Calcule de forma separada:
1. Si se revisaron periódicamente los compromisos establecidos para ejecutar el plan de tratamiento de riesgos (opción a) obtiene un puntaje de 100
2. Si la entidad  realizó seguimiento a la medición de efectividad de los controles (opción b), O determinó la eficacia en la gestión de incidentes de seguridad de la información en la entidad (opción c) obtiene un puntaje de 100
3. Si la entidad formuló el plan de seguimiento, evaluación y análisis de resultados del MSPI, teniendo en cuenta los indicadores de gestión y cumplimiento (opción d) O si la entidad formuló los planes de auditoria para la revisión y verificación e la gestión de la seguridad y privacidad de la información al interior de la entidad. (opción e)  obtiene un puntaje de 100
4. Si la entidad realizó seguimiento y control a la implementación del MSPI, por parte del comité institucional de desarrollo administrativo o el que haga sus veces (opción f) obtiene un puntaje de 100
Luego, sume los resultados obtenidos en las 4 operaciones anteriores y divida en 4. Si la entidad no realiza ninguna de estas actividades, obtiene 0.</t>
    </r>
  </si>
  <si>
    <t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t>
  </si>
  <si>
    <r>
      <t xml:space="preserve">En esta fase la Entidad debe consolidar los resultados obtenidos de la fase de evaluación de desempeño, para diseñar el plan de mejoramiento continuo de seguridad y privacidad de la información, tomando las acciones oportunas para mitigar las debilidades identificadas.
Los instrumentos que deben consultar las entidades para esta etapa son:
Resultados de la ejecución del Plan de Revisión y Seguimiento, a la Implementación del MSPI.
Resultados del plan de ejecución de auditorías y revisiones independientes al MSPI.
Para mayor información, consulte la Guía No 17 – Mejora Continua, disponible en el siguiente enlace: https://www.mintic.gov.co/gestionti/615/articles-5482_G17_Mejora_continua.pdf
FORMA DE ASIGNAR EL PUNTAJE:
</t>
    </r>
    <r>
      <rPr>
        <b/>
        <sz val="10"/>
        <color rgb="FF002060"/>
        <rFont val="Arial"/>
        <family val="2"/>
      </rPr>
      <t xml:space="preserve">Entidades del orden nacional y territorial: </t>
    </r>
    <r>
      <rPr>
        <sz val="10"/>
        <color rgb="FF002060"/>
        <rFont val="Arial"/>
        <family val="2"/>
      </rPr>
      <t>Calcule de forma separada:
1. Si la entidad determinó las posibles acciones correctivas derivadas de los hallazgos o debilidades identificadas en la evaluación del desempeño de la seguridad y privacidad de la información al interior de la entidad, obtiene 100. En caso contrario, obtiene 0.
2. Si la entidad implementó las acciones correctivas y los planes de mejora de la seguridad y privacidad de la información al interior de la entidad, obtiene un puntaje de 100. En caso contrario, obtiene 0.
3. Si la entidad determinó si las acciones correctivas aplicadas son las adecuadas para gestionar los hallazgos y debilidades identificadas en seguridad y privacidad de la información al interior de la entidad, obtiene un puntaje de 100. De lo contrario, obtiene 0.
Luego, sume los resultados de las 3 operaciones realizadas anteriormente y divida en 3,</t>
    </r>
  </si>
  <si>
    <t>Indicadores de resultado Seguridad y Privacidad de la Información</t>
  </si>
  <si>
    <t>La entidad contó con un proceso de identificación de infraestructura crítica, lo aplicó y comunicó los resultados a las partes interesadas</t>
  </si>
  <si>
    <r>
      <t xml:space="preserve">Esta pregunta se puede responder con base a la valoración de activos que está haciendo en la entidad puesto que hasta este año se oficializa el catálogo de infraestructuras críticas y se inicia con su identificación oficial.
Es una pregunta informativa sobre identificación y clasificación de activos.
FORMA DE ASIGNAR EL PUNTAJE:
</t>
    </r>
    <r>
      <rPr>
        <b/>
        <sz val="10"/>
        <color rgb="FF002060"/>
        <rFont val="Arial"/>
        <family val="2"/>
      </rPr>
      <t>Entidades del orden nacional y territorial</t>
    </r>
    <r>
      <rPr>
        <sz val="10"/>
        <color rgb="FF002060"/>
        <rFont val="Arial"/>
        <family val="2"/>
      </rPr>
      <t xml:space="preserve">
Si la entidad a entidad contó con un proceso de identificación de infraestructura crítica, lo aplicó y comunicó los resultados a las partes interesadas, obtiene un puntaje de 100. De lo contrario obtiene 0.
</t>
    </r>
  </si>
  <si>
    <t>\18. Plan de seguridad y privacidad\Infraestructura critica</t>
  </si>
  <si>
    <t>Indique si el tiempo en promedio que demoró la entidad en corregir sus vulnerabilidades luego de ser reportadas por el COLCERT tardó:
a. Minutos
b. Horas
c. Días
d. Semanas
e. La entidad no ha recibido reporte de COLCERT</t>
  </si>
  <si>
    <r>
      <t xml:space="preserve">Se hace necesario que las entidades y el Colcert tengan un mayor relacionamiento, así que debemos empezar a medir la efectividad de la comunicación y así poder tener acciones de mejora al respecto.
FORMA DE ASIGNAR EL PUNTAJE:
</t>
    </r>
    <r>
      <rPr>
        <b/>
        <sz val="10"/>
        <color rgb="FF002060"/>
        <rFont val="Arial"/>
        <family val="2"/>
      </rPr>
      <t xml:space="preserve">Entidades del orden nacional y territorial: </t>
    </r>
    <r>
      <rPr>
        <sz val="10"/>
        <color rgb="FF002060"/>
        <rFont val="Arial"/>
        <family val="2"/>
      </rPr>
      <t>Si demoró minutos, obtiene un puntaje de 100. Si demoró horas, obtiene 75. Si demoró días, obtiene 50. Si demoró semanas, obtiene 25. (Si la Entidad no ha recibido reporte de COLCERT esta actividad no aplica. En consecuencia, no deberá tenerse en cuenta para el cálculo de los indicadores de resultado de Seguridad y Privacidad de la Información)
Si esta actividad</t>
    </r>
    <r>
      <rPr>
        <b/>
        <u/>
        <sz val="10"/>
        <color rgb="FF002060"/>
        <rFont val="Arial"/>
        <family val="2"/>
      </rPr>
      <t xml:space="preserve"> no aplica </t>
    </r>
    <r>
      <rPr>
        <sz val="10"/>
        <color rgb="FF002060"/>
        <rFont val="Arial"/>
        <family val="2"/>
      </rPr>
      <t xml:space="preserve">para su Entidad por sus características particulares, </t>
    </r>
    <r>
      <rPr>
        <b/>
        <sz val="10"/>
        <color rgb="FF002060"/>
        <rFont val="Arial"/>
        <family val="2"/>
      </rPr>
      <t>no diligencie puntaje (deje vacío)</t>
    </r>
    <r>
      <rPr>
        <sz val="10"/>
        <color rgb="FF002060"/>
        <rFont val="Arial"/>
        <family val="2"/>
      </rPr>
      <t>. No se tendrá en cuenta en el puntaje final</t>
    </r>
  </si>
  <si>
    <t xml:space="preserve">\17. Definición del marco de seguridad\Tratamiento de Incidentes </t>
  </si>
  <si>
    <t>La entidad intercambió información de incidentes de seguridad con la entidad cabeza de sector o de ser necesario con el Colcert.</t>
  </si>
  <si>
    <r>
      <t xml:space="preserve">Es necesario que las entidades midan y gestionen sus incidentes de seguridad y privacidad de la información, de la misma forma es necesario hacer una medición continua de los mismos para tener una base consolidada. 
FORMA DE ASIGNAR EL PUNTAJE:
</t>
    </r>
    <r>
      <rPr>
        <b/>
        <sz val="10"/>
        <color rgb="FF002060"/>
        <rFont val="Arial"/>
        <family val="2"/>
      </rPr>
      <t xml:space="preserve">Entidades del orden nacional y territorial: </t>
    </r>
    <r>
      <rPr>
        <sz val="10"/>
        <color rgb="FF002060"/>
        <rFont val="Arial"/>
        <family val="2"/>
      </rPr>
      <t xml:space="preserve">Si la entidad intercambió información de incidentes de seguridad con la entidad cabeza de sector o de ser necesario con el Colcert, obtiene 100. De lo contrario, obtiene 0.
(Si la Entidad no ha identificado incidentes, esta actividad no aplica. En consecuencia, no deberá tenerse en cuenta para el cálculo de los indicadores de resultado de Seguridad y Privacidad de la Información).
Si esta actividad </t>
    </r>
    <r>
      <rPr>
        <b/>
        <u/>
        <sz val="10"/>
        <color rgb="FF002060"/>
        <rFont val="Arial"/>
        <family val="2"/>
      </rPr>
      <t>no aplica</t>
    </r>
    <r>
      <rPr>
        <sz val="10"/>
        <color rgb="FF002060"/>
        <rFont val="Arial"/>
        <family val="2"/>
      </rPr>
      <t xml:space="preserve"> para su Entidad por sus características particulares,</t>
    </r>
    <r>
      <rPr>
        <b/>
        <sz val="10"/>
        <color rgb="FF002060"/>
        <rFont val="Arial"/>
        <family val="2"/>
      </rPr>
      <t xml:space="preserve"> no diligencie puntaje (deje vacío).</t>
    </r>
    <r>
      <rPr>
        <sz val="10"/>
        <color rgb="FF002060"/>
        <rFont val="Arial"/>
        <family val="2"/>
      </rPr>
      <t xml:space="preserve"> No se tendrá en cuenta en el puntaje final
</t>
    </r>
  </si>
  <si>
    <t>RESULTADOS POLÍTICA GOBIERNO DIGITAL</t>
  </si>
  <si>
    <t>1. Calificación total:</t>
  </si>
  <si>
    <t>Niveles</t>
  </si>
  <si>
    <t>Calificación</t>
  </si>
  <si>
    <t xml:space="preserve">2. Calificación por componentes: </t>
  </si>
  <si>
    <t>Variable</t>
  </si>
  <si>
    <t>Rangos</t>
  </si>
  <si>
    <t>Puntaje actual</t>
  </si>
  <si>
    <t>3. Calificación por categorías:</t>
  </si>
  <si>
    <t>Categorías del componente 1:</t>
  </si>
  <si>
    <t>Categorías</t>
  </si>
  <si>
    <t>Categorías del componente 2:</t>
  </si>
  <si>
    <t>Calificacion</t>
  </si>
  <si>
    <t>Categorías del componente 3:</t>
  </si>
  <si>
    <t>categorías</t>
  </si>
  <si>
    <t>Categorías del componente 4:</t>
  </si>
  <si>
    <t>Categorias</t>
  </si>
  <si>
    <t>PLAN DE IMPLEMENTACIÓN GOBIERNO DIGITAL</t>
  </si>
  <si>
    <t>CATEGORÍAS</t>
  </si>
  <si>
    <t>PUNTAJE</t>
  </si>
  <si>
    <t>GUÍAS Y NORMAS TÉCNICAS</t>
  </si>
  <si>
    <t>BUENAS PRÁCTICAS E INNOVACIÓN</t>
  </si>
  <si>
    <t>MARCO JURÍDICO</t>
  </si>
  <si>
    <t>OTRO</t>
  </si>
  <si>
    <t>DISEÑE ALTERNATIVAS DE MEJORA</t>
  </si>
  <si>
    <t>MEJORAS A IMPLEMENTAR
(INCLUIR PLAZO DE LA IMPLEMENTACIÓN)</t>
  </si>
  <si>
    <t>EVALUACIÓN DE LA EFICACIA DE
LAS ACCIONES IMPLEMENTADAS</t>
  </si>
  <si>
    <t xml:space="preserve">Indicadores de Proceso 
Logro: Transparencia </t>
  </si>
  <si>
    <t xml:space="preserve">
</t>
  </si>
  <si>
    <t xml:space="preserve">Anexo 1 - Resolución 3564 de 2015 - Reglamenta aspectos relacionados con la Ley de Transparencia y Acceso a la Información Pública: http://estrategia.gobiernoenlinea.gov.co/623/articles-8240_esquema_ley1712.pdf
Decreto Reglamentario Único 1081 de 2015 - Reglamento sobre la gestión de la información pública: http://www.alcaldiabogota.gov.co/sisjur/normas/Norma1.jsp?i=60556
Título 9 - Decreto 1078 de 2015 - Decreto Único Reglamentario del Sector de Tecnologías de la Información y las Comunicaciones: http://www.mintic.gov.co/portal/604/articles-9528_documento.pdf
Ley 1712 de 2014 - Ley de Transparencia y acceso a la información pública: http://www.mintic.gov.co/portal/604/articles-7147_documento.pdf
Ley 57 de 1985 -Publicidad de los actos y documentos oficiales: http://www.secretariasenado.gov.co/senado/basedoc/ley_1712_2014.html
Ley 594 de 2000 - Ley General de Archivos: http://www.alcaldiabogota.gov.co/sisjur/normas/Norma1.jsp?i=4275
</t>
  </si>
  <si>
    <t>Manual de Gobierno en línea: http://estrategia.gobiernoenlinea.gov.co/623/w3-propertyvalue-8013.html</t>
  </si>
  <si>
    <r>
      <rPr>
        <b/>
        <sz val="11"/>
        <color rgb="FF002060"/>
        <rFont val="Arial"/>
        <family val="2"/>
      </rPr>
      <t>Subdirección Sistemas de Información de Tierras</t>
    </r>
    <r>
      <rPr>
        <sz val="11"/>
        <color rgb="FF002060"/>
        <rFont val="Arial"/>
        <family val="2"/>
      </rPr>
      <t xml:space="preserve">
Actualización de instrumentos de gestiòn pùblica</t>
    </r>
  </si>
  <si>
    <t xml:space="preserve">
Fecha de entrega:  Diciembre 2019</t>
  </si>
  <si>
    <t>Norma Técnica Colombiana NTC 5854
Guía Interactiva de la Norma Técnica de Accesibilidad 5854 http://ntc5854.accesibilidadweb.co/</t>
  </si>
  <si>
    <t>Título 9 - Decreto 1078 de 2015 - Decreto Único Reglamentario del Sector de Tecnologías de la Información y las Comunicaciones: http://www.mintic.gov.co/portal/604/articles-9528_documento.pdf</t>
  </si>
  <si>
    <t xml:space="preserve">Guía de Usabilidad:  
http://estrategia.gobiernoenlinea.gov.co/623/articles-8237_guia_usabilidad.pdf
</t>
  </si>
  <si>
    <t>Lineamientos para la rendición de cuentas por medios electrónicos: http://estrategia.gobiernoenlinea.gov.co/623/articles-8248_lineamientos_rendicion.pdf</t>
  </si>
  <si>
    <t>Guía de datos abiertos en Colombia: http://estrategia.gobiernoenlinea.gov.co/623/articles-8248_Guia_Apertura_Datos.pdf</t>
  </si>
  <si>
    <r>
      <t xml:space="preserve">Subdirección Sistemas de Información de Tierras
</t>
    </r>
    <r>
      <rPr>
        <sz val="8"/>
        <color rgb="FF002060"/>
        <rFont val="Arial"/>
        <family val="2"/>
      </rPr>
      <t xml:space="preserve">Se espera publicar 3 conjuntos de datos:
Titulación historicas 
Reso
Inventarios de predios Fondo Nacional de Tierras </t>
    </r>
  </si>
  <si>
    <t xml:space="preserve">Guia de innovación: http://estrategia.gobiernoenlinea.gov.co/623/articles-8250_Guiainnovacion.pdf </t>
  </si>
  <si>
    <t xml:space="preserve">Guía desarrollo ejercicios de participación: http://estrategia.gobiernoenlinea.gov.co/623/articles-8249_anexo_ejercicios.pdf
Gobierno en redes: http://estrategia.gobiernoenlinea.gov.co/623/articles-8248_recurso_3.pdf; 
Protocolo de Interacción en redes sociales: http://estrategia.gobiernoenlinea.gov.co/623/articles-8248_recurso_4.pdf
Protocolo Google &amp; Hangouts: http://estrategia.gobiernoenlinea.gov.co/623/articles-8248_recurso_5.pdf
</t>
  </si>
  <si>
    <t>Título 9 - Decreto 1078 de 2015 - Decreto Único Reglamentario del Sector de Tecnologías de la Información y las Comunicaciones: http://www.mintic.gov.co/portal/604/articles-9528_documento.pdf
Ley Estatutaria 1757 de 2015 - Promoción y protección del derecho a la participación democrática: http://wp.presidencia.gov.co/sitios/normativa/leyes/Documents/LEY%201757%20DEL%2006%20DE%20JULIO%20DE%202015.pdf</t>
  </si>
  <si>
    <t xml:space="preserve">Oficina de Planeación </t>
  </si>
  <si>
    <t xml:space="preserve">Guia de innovación abierta por medios electrónicos: http://estrategia.gobiernoenlinea.gov.co/623/articles-8250_Guiainnovacion.pdf 
</t>
  </si>
  <si>
    <t>Guía desarrollo ejercicios de participación: http://estrategia.gobiernoenlinea.gov.co/623/articles-8249_anexo_ejercicios.pdf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t>
  </si>
  <si>
    <t>Guía de caracterización de ciudadanos, usuarios y grupos de interés: https://colaboracion.dnp.gov.co/CDT/Programa%20Nacional%20del%20Servicio%20al%20Ciudadano/Guia%20de%20Caracterizaci%C3%B3n%20de%20Ciudadanos.pdf</t>
  </si>
  <si>
    <t xml:space="preserve">NTC 5854 de 2012
Accesibilidad a páginas web
</t>
  </si>
  <si>
    <t>Título 9 - Decreto 1078 de 2015 - Decreto Único Reglamentario del Sector de Tecnologías de la Información y las Comunicaciones: http://www.mintic.gov.co/portal/604/articles-9528_documento.pdf
Ley estatutaria 1618 de 2013: Ejercicio pleno de las personas con discapacidad</t>
  </si>
  <si>
    <t>Guía de atención al ciudadano/cliente por múltiples canales: http://estrategia.gobiernoenlinea.gov.co/623/articles-7995_archivo_pdf.pdf</t>
  </si>
  <si>
    <t>Guía de atención al ciudadanocliente por múltiples canales: http://estrategia.gobiernoenlinea.gov.co/623/articles-7995_archivo_pdf.pdf</t>
  </si>
  <si>
    <t xml:space="preserve">Título 9 - Decreto 1078 de 2015 - Decreto Único Reglamentario del Sector de Tecnologías de la Información y las Comunicaciones: http://www.mintic.gov.co/portal/604/articles-9528_documento.pdf
Ley 1437 de 2011: Código de Procedimiento Administrativo y de lo Contencioso Administrativo: http://www.alcaldiabogota.gov.co/sisjur/normas/Norma1.jsp?i=41249
Acuerdo 03 de 2015 del Archivo General de la Nacion Llineamientos generales sobre la gestión de documentos electronicos: http://www.archivogeneral.gov.co/normatividad/files/original/7da4144544682a4873743561ea4c505a.pdf
</t>
  </si>
  <si>
    <t xml:space="preserve">Título 9 - Decreto 1078 de 2015 - Decreto Único Reglamentario del Sector de Tecnologías de la Información y las Comunicaciones: http://www.mintic.gov.co/portal/604/articles-9528_documento.pdf
Acuerdo 03 de 2015 del Archivo General de la Nacion Llineamientos generales sobre la gestión de documentos electronicos: http://www.archivogeneral.gov.co/normatividad/files/original/7da4144544682a4873743561ea4c505a.pdf
Decreto 019 de 2012 - Suprimir o reformar regulaciones, procedimientos y trámites innecesarios existentes en la Administración Pública: http://www.mintic.gov.co/portal/604/w3-article-3567.html
Decreto 2364 de 2012 - Firma electrónica: http://wsp.presidencia.gov.co/Normativa/Decretos/2012/Documents/NOVIEMBRE/22/DECRETO%202364%20DEL%2022%20DE%20NOVIEMBRE%20DE%202012.pdf
Ley 962 de 2005 - Racionalización de trámites y procedimientos administrativos procedimientos administrativos: http://www.mintic.gov.co/portal/604/articles-3725_documento.pdf
Decreto 1747 de 2000 - Entidades de certificación, los certificados y las firmas digitales: http://www.alcaldiabogota.gov.co/sisjur/normas/Norma1.jsp?i=4277
Ley 527 de 1999 - Ley de Comercio Electrónico: http://www.alcaldiabogota.gov.co/sisjur/normas/Norma1.jsp?i=4276
Decreto Ley 2150 de 1995 - Suprimen y reforman regulaciones, procedimientos o trámites innecesarios existentes en la Administración Pública: http://www.alcaldiabogota.gov.co/sisjur/normas/Norma1.jsp?i=1208
</t>
  </si>
  <si>
    <t>Lineamientos para el diseño e implementación de mediciones de percepción y expectativas ciudadanas: http://estrategia.gobiernoenlinea.gov.co/623/articles-8237_medicion_percepcion.pdf</t>
  </si>
  <si>
    <t xml:space="preserve">Guía para el diseño de un Plan Estratégico de las Tecnologías de Información: https://www.mintic.gov.co/portal/604/articles-15399_foto_marquesina.pdf
Guía General de Adopción del Marco de Referencia de Arquitectura Empresarial: http://www.mintic.gov.co/arquitecturati/630/articles-9434_Guia_Proceso.pdf
</t>
  </si>
  <si>
    <t>Manual de Gobierno en línea: http://estrategia.gobiernoenlinea.gov.co/623/w3-propertyvalue-8013.html
Marco de Referencia de Arquitectura Empresarial para la Gestión de las Tecnologías de la Información a adoptar en las entidades del Estado Colombiano: http://www.mintic.gov.co/arquitecturati/630/w3-propertyvalue-8114.html</t>
  </si>
  <si>
    <t>Guía de Indicadores del dominio de Estrategia del  Marco de Referencia de Arquitectura Empresarial para la Gestión de TI del Estado: http://www.mintic.gov.co/arquitecturati/630/articles-8827_indicadores.pdf</t>
  </si>
  <si>
    <t>Guía para la definición del portafolio de servicios de TI del Marco de Referencia de Arquitectura Empresarial para la Gestión de TI:http://www.mintic.gov.co/arquitecturati/630/w3-article-9482.html</t>
  </si>
  <si>
    <t>Guía General de un Proceso de AE del Marco de Referencia de Arquitectura Empresarial para la Gestión de TI del Estado Colombiano: http://www.mintic.gov.co/arquitecturati/630/articles-9435_Guia_Proceso.pdf</t>
  </si>
  <si>
    <t>Guía del dominio de Gobierno TI del  Marco de Referencia de Arquitectura Empresarial para la Gestión de TI: http://www.mintic.gov.co/arquitecturati/630/w3-article-9267.html</t>
  </si>
  <si>
    <t>Guía para entender los Acuerdos Marco de Precios: https://www.colombiacompra.gov.co/sites/default/files/manuales/acuerdos_marco.pdf</t>
  </si>
  <si>
    <r>
      <t xml:space="preserve">Subdirección Sistemas de Información de Tierras
</t>
    </r>
    <r>
      <rPr>
        <sz val="8"/>
        <color rgb="FF002060"/>
        <rFont val="Arial"/>
        <family val="2"/>
      </rPr>
      <t>Definir la metodologia de gestión de proyectos
Pendiente de revisar con la DGOSP</t>
    </r>
  </si>
  <si>
    <t>Guía Técnica Básica de Información del Marco de Referencia de Arquitectura Empresarial para la Gestión de TI: http://www.mintic.gov.co/arquitecturati/630/w3-article-9253.html</t>
  </si>
  <si>
    <t>Guía Cómo construir el catálogo de Componentes de Información del Marco de Referencia de Arquitectura Empresarial para la Gestión de TI: http://www.mintic.gov.co/arquitecturati/630/w3-article-47504.html</t>
  </si>
  <si>
    <t>Guía de uso del Lenguaje Común de Intercambio de Información http://estrategia.gobiernoenlinea.gov.co/623/articles-8240_Guia_Lenguaje.pdf</t>
  </si>
  <si>
    <r>
      <t xml:space="preserve">Subdirección Sistemas de Información de Tierras
</t>
    </r>
    <r>
      <rPr>
        <sz val="8"/>
        <color rgb="FF002060"/>
        <rFont val="Arial"/>
        <family val="2"/>
      </rPr>
      <t xml:space="preserve">
Actividad que se ejecutará de manera permanente en la presente vigencia.</t>
    </r>
  </si>
  <si>
    <t xml:space="preserve">
Fecha de entrega:  Octubre 2020</t>
  </si>
  <si>
    <t>Indicadores de Proceso
Logro: Sistemas de Información</t>
  </si>
  <si>
    <r>
      <t xml:space="preserve">Subdirección Sistemas de Información de Tierras
</t>
    </r>
    <r>
      <rPr>
        <sz val="8"/>
        <color rgb="FF002060"/>
        <rFont val="Arial"/>
        <family val="2"/>
      </rPr>
      <t>Aplicarlo en los sistemas de información  misional - SIT que se están desarrollando  en la presente vigencia.</t>
    </r>
  </si>
  <si>
    <t xml:space="preserve">
Fecha de entrega:  Diciembre 2020</t>
  </si>
  <si>
    <t>Guía del dominio de Sistemas de Información del Marco de Referencia de Arquitectura Empresarial para la Gestión de TI: http://www.mintic.gov.co/arquitecturati/630/w3-article-9262.html</t>
  </si>
  <si>
    <t>Guía Técnica de Sistemas de Información - Trazabilidad del Marco de Referencia de Arquitectura Empresarial para la Gestión de TI.</t>
  </si>
  <si>
    <t>Guía del dominio de Servicios Tecnológicos del Marco de Referencia de Arquitectura Empresarial para la Gestión de TI: http://www.mintic.gov.co/arquitecturati/630/w3-article-9277.html</t>
  </si>
  <si>
    <r>
      <t xml:space="preserve">Subdirección Sistemas de Información de Tierras
Secretaría General
</t>
    </r>
    <r>
      <rPr>
        <sz val="8"/>
        <color rgb="FF002060"/>
        <rFont val="Arial"/>
        <family val="2"/>
      </rPr>
      <t>Actualización e implementación de controles de seguridad para los servicios tecnológicos
Definir los  indicadores para el seguimiento de la efectividad de los controles de seguridad.</t>
    </r>
    <r>
      <rPr>
        <b/>
        <sz val="8"/>
        <color rgb="FF002060"/>
        <rFont val="Arial"/>
        <family val="2"/>
      </rPr>
      <t xml:space="preserve">
</t>
    </r>
  </si>
  <si>
    <t xml:space="preserve">
Fecha de entrega:  Septiembre de 2020</t>
  </si>
  <si>
    <t>Guía del dominio de Uso y Apropiación del   Marco de Referencia de Arquitectura Empresarial para la Gestión de TI: http://www.mintic.gov.co/arquitecturati/630/w3-article-9281.html</t>
  </si>
  <si>
    <t>Guía No. 1 cero papel
en la administración pública: http://estrategia.gobiernoenlinea.gov.co/623/articles-8257_papel_buenaspracticas.pdf</t>
  </si>
  <si>
    <t>Indicadores de Proceso
Logro: Definición del marco de seguridad y privacidad de la información y de los sistemas de información</t>
  </si>
  <si>
    <t>Título 9 - Decreto 1078 de 2015 - Decreto Único Reglamentario del Sector de Tecnologías de la Información y las Comunicaciones: http://www.mintic.gov.co/portal/604/articles-9528_documento.pdf
Ley Estatutaria 1581 de 2012 - Protección de datos personales: http://www.alcaldiabogota.gov.co/sisjur/normas/Norma1.jsp?i=49981
Ley 1266 de 2008 - Disposiciones generales de habeas data y se regula el manejo de la información: http://www.alcaldiabogota.gov.co/sisjur/normas/Norma1.jsp?i=34488</t>
  </si>
  <si>
    <t>Guía de Roles y Responsabilidad de Seguridad de la Información: https://www.mintic.gov.co/gestionti/615/articles-5482_G4_Roles_responsabilidades.pdf</t>
  </si>
  <si>
    <t xml:space="preserve">Guía No 5 - Gestión De Activos,  disponible en el siguiente enlace: https://www.mintic.gov.co/gestionti/615/articles-5482_G5_Gestion_Clasificacion.pdf 
</t>
  </si>
  <si>
    <t xml:space="preserve">Guía No 5 - Gestión De Activos: https://www.mintic.gov.co/gestionti/615/articles-5482_G5_Gestion_Clasificacion.pdf </t>
  </si>
  <si>
    <t>Guía No 8 - Controles de Seguridad: https://www.mintic.gov.co/gestionti/615/articles-5482_G8_Controles_Seguridad.pdf</t>
  </si>
  <si>
    <r>
      <t xml:space="preserve">Subdirección Sistemas de Información de Tierras
</t>
    </r>
    <r>
      <rPr>
        <sz val="8"/>
        <color rgb="FF002060"/>
        <rFont val="Arial"/>
        <family val="2"/>
      </rPr>
      <t>Se está trabajando en la definicion de la metodologia para el tratamiento de riesgos de seguridad y privacidad de la infromación.</t>
    </r>
    <r>
      <rPr>
        <b/>
        <sz val="8"/>
        <color rgb="FF002060"/>
        <rFont val="Arial"/>
        <family val="2"/>
      </rPr>
      <t xml:space="preserve">
</t>
    </r>
  </si>
  <si>
    <t>La metodología para el tratamiento de riesgos de Seguridad de la información ya está publicado en la página de la entidad.
https://agenciadetierras.sharepoint.com/sites/arquitectura/Documentos%20compartidos/Forms/AllItems.aspx?viewid=ef66c17b%2D0ad4%2D4243%2D8044%2Df1c4198d326e&amp;id=%2Fsites%2Farquitectura%2FDocumentos%20compartidos%2FGobierno%20Digital</t>
  </si>
  <si>
    <t xml:space="preserve"> Guía No 8 - Controles de Seguridad, disponible en el siguiente enlace: https://www.mintic.gov.co/gestionti/615/articles-5482_G8_Controles_Seguridad.pdf</t>
  </si>
  <si>
    <r>
      <t xml:space="preserve">Subdirección Sistemas de Información de Tierras
</t>
    </r>
    <r>
      <rPr>
        <sz val="8"/>
        <color rgb="FF002060"/>
        <rFont val="Arial"/>
        <family val="2"/>
      </rPr>
      <t xml:space="preserve">Se está trabajando en la actualizacion de la matriz de riesgos de la ANT, vinculando y reclasificando algunos riesgos de seguridad.
</t>
    </r>
  </si>
  <si>
    <t>Ya se actualizaron los riesgos de seguridad que están en la matriz de riesgos de gestión y algunos se pasaron a la Matriz de riesgos de Seguridad de la información
https://agenciadetierras.sharepoint.com/sites/arquitectura/Documentos%20compartidos/Forms/AllItems.aspx?viewid=ef66c17b%2D0ad4%2D4243%2D8044%2Df1c4198d326e&amp;id=%2Fsites%2Farquitectura%2FDocumentos%20compartidos%2FGobierno%20Digital</t>
  </si>
  <si>
    <r>
      <t xml:space="preserve">Subdirección Sistemas de Información de Tierras
Secretaría General
</t>
    </r>
    <r>
      <rPr>
        <sz val="8"/>
        <color rgb="FF002060"/>
        <rFont val="Arial"/>
        <family val="2"/>
      </rPr>
      <t xml:space="preserve">Se está trabajando en el desarrollo y produccion del Plan de migracion de IPV4 A IPV6.
</t>
    </r>
  </si>
  <si>
    <t>Se construyó el plan de migración del protocolo IPV4 a IPV6.</t>
  </si>
  <si>
    <t xml:space="preserve">
Fecha de entrega:  Diciembre de 2020</t>
  </si>
  <si>
    <t>Guía No 14 – plan de comunicación, sensibilización y capacitación: https://www.mintic.gov.co/gestionti/615/articles-5482_G14_Plan_comunicacion_sensibilizacion.pdf</t>
  </si>
  <si>
    <t>Guía No 14 – plan de comunicación, sensibilización y capacitación: https://www.mintic.gov.co/gestionti/615/articles-5482_G14_Plan_comunicacion_sensibilizacion.pdf.</t>
  </si>
  <si>
    <r>
      <t xml:space="preserve">Subdirección Sistemas de Información de Tierras
</t>
    </r>
    <r>
      <rPr>
        <sz val="8"/>
        <color rgb="FF002060"/>
        <rFont val="Arial"/>
        <family val="2"/>
      </rPr>
      <t xml:space="preserve">la subdirección espera poder adjudicar el contrato de seguridad para robustecer el trabajo de identificación de controles.
</t>
    </r>
  </si>
  <si>
    <t>En la vigencia 2019 se contrataron los servicios de consultoría de seguridad de la información, producto de ello tenemos los planes de seguridad, continuidad del negocio y de recuperación ante desastre.
https://agenciadetierras.sharepoint.com/sites/arquitectura/Documentos%20compartidos/Forms/AllItems.aspx?viewid=ef66c17b%2D0ad4%2D4243%2D8044%2Df1c4198d326e&amp;id=%2Fsites%2Farquitectura%2FDocumentos%20compartidos%2FGobierno%20Digital</t>
  </si>
  <si>
    <r>
      <t xml:space="preserve">Subdirección Sistemas de Información de Tierras
</t>
    </r>
    <r>
      <rPr>
        <sz val="8"/>
        <color rgb="FF002060"/>
        <rFont val="Arial"/>
        <family val="2"/>
      </rPr>
      <t xml:space="preserve">Una vez terminada la construcción de los controles se presentará el documento al comité de gestión institucional de la entidad para su aprobación.
</t>
    </r>
  </si>
  <si>
    <t>Fecha de entrega:  Octubre de 2020</t>
  </si>
  <si>
    <r>
      <t xml:space="preserve">Subdirección Sistemas de Información de Tierras
Se revisará para la presente vigencia </t>
    </r>
    <r>
      <rPr>
        <sz val="8"/>
        <color rgb="FF002060"/>
        <rFont val="Arial"/>
        <family val="2"/>
      </rPr>
      <t xml:space="preserve">la continuidad de las capacitaciones de seguridad informática que están propuestas en el plan de capacitaciones.
</t>
    </r>
  </si>
  <si>
    <t>Fecha de entrega:  Diciembre de 2020</t>
  </si>
  <si>
    <t>Guía No 16 – Evaluación del desempeño: http://www.mintic.gov.co/gestionti/615/articles-5482_G16_evaluaciondesempeno.pdf
Guía No 15 – Guía de Auditoría: https://www.mintic.gov.co/gestionti/615/articles-5482_G15_Auditoria.pdf</t>
  </si>
  <si>
    <r>
      <t xml:space="preserve">Subdirección Sistemas de Información de Tierras
</t>
    </r>
    <r>
      <rPr>
        <sz val="8"/>
        <color rgb="FF002060"/>
        <rFont val="Arial"/>
        <family val="2"/>
      </rPr>
      <t xml:space="preserve">Establecer el cronograma de revisión periódica de los compromisos establecidos en el plan de tratamiento de riesgos a la seguridad de la información.
Ejecutar el seguimiento a la efectividad de los controles implementados a los riesgos de seguridad de la información.
</t>
    </r>
  </si>
  <si>
    <t>Fecha de entrega:  Septiembre de 2020</t>
  </si>
  <si>
    <t>Guía No 17 – Mejora Continua: https://www.mintic.gov.co/gestionti/615/articles-5482_G17_Mejora_continua.pdf</t>
  </si>
  <si>
    <r>
      <t xml:space="preserve">Subdirección Sistemas de Información de Tierras
</t>
    </r>
    <r>
      <rPr>
        <sz val="8"/>
        <color rgb="FF002060"/>
        <rFont val="Arial"/>
        <family val="2"/>
      </rPr>
      <t>Determinar las acciones correctivas derivadas de los hallazgos o debilidades identificadas en el diagnóstico del desempeño de la seguridad y privacidad.</t>
    </r>
    <r>
      <rPr>
        <b/>
        <sz val="8"/>
        <color rgb="FF002060"/>
        <rFont val="Arial"/>
        <family val="2"/>
      </rPr>
      <t xml:space="preserve">
</t>
    </r>
  </si>
  <si>
    <t>Subdirección Sistemas de Información de Tierras</t>
  </si>
  <si>
    <r>
      <t xml:space="preserve">Subdirección Sistemas de Información de Tierras
</t>
    </r>
    <r>
      <rPr>
        <sz val="8"/>
        <color rgb="FF002060"/>
        <rFont val="Arial"/>
        <family val="2"/>
      </rPr>
      <t>Restablecer contacto con la entidad COLCERT, dando los datos de contacto de las personas encargadas de los temas de seguridad de la información.</t>
    </r>
    <r>
      <rPr>
        <b/>
        <sz val="8"/>
        <color rgb="FF002060"/>
        <rFont val="Arial"/>
        <family val="2"/>
      </rPr>
      <t xml:space="preserve">
</t>
    </r>
  </si>
  <si>
    <t xml:space="preserve">
Ya tenemos el contacto con el COLCERT.</t>
  </si>
  <si>
    <r>
      <t xml:space="preserve">Subdirección Sistemas de Información de Tierras
</t>
    </r>
    <r>
      <rPr>
        <sz val="8"/>
        <color rgb="FF002060"/>
        <rFont val="Arial"/>
        <family val="2"/>
      </rPr>
      <t xml:space="preserve">Restablecer contacto con la entidad COLCERT, dando los datos de contacto de las personas encargadas de los temas de seguridad de la información.
</t>
    </r>
  </si>
  <si>
    <t>Ya tenemos el contacto con el COLCERT.</t>
  </si>
  <si>
    <t xml:space="preserve">Se realiza la verificación de cada uno de los componentes y se observa el cumplimiento de todos excepto del componente “u.-Oferta de la entidad (Programas, servicios, trámites y otros procedimientos administrativos inscritos en el SUIT)”. El equipo de la Oficina de Control Interno realizo la verificación en la pagina web de la entidad: https://www.agenciadetierras.gov.co/ y en el share point dispuesto para el cargue de las evidencias: https://agenciadetierras-my.sharepoint.com/:w:/r/personal/luis_ortega_ant_gov_co/_layouts/15/Doc.aspx?sourcedoc=%7B5B72639B-3485-4C77-AE71-4C5C6B1C6EC4%7D&amp;file=EVIDENCIAS%20TRANSPARENCIA.docx&amp;action=default&amp;mobileredirect=true </t>
  </si>
  <si>
    <t>El equipo de la Oficina de Control Interno realiza la verificación y encuentra que la ANT cuenta con el cumplimiento de cada uno de los requisitos señalados, los cuales se pueden corroborar en el archivo denominado: CUMPLIMIENTO REQUISITOS ACCESIBILIDAD AA el se encuentra en la siguiente carpeta: 
https://agenciadetierras-my.sharepoint.com/:w:/r/personal/luis_ortega_ant_gov_co/_layouts/15/Doc.aspx?sourcedoc=%7BDA7FF44A-FF17-42E5-8C27-BF82731D8F5C%7D&amp;file=CUMPLIMIENTO%20REQUISITOS%20ACCESIBILIDAD%20AA.docx&amp;action=default&amp;mobileredirect=true</t>
  </si>
  <si>
    <t>Al realizar el análisis de la pagina web de la entidad y de la información suministrada en el share point suministrado, se observa el cumplimiento de cada uno de los requisitos los cuales se pueden corroborar en el archivo denominado: CUMPLIMIENTO REQUISITOS ACCESIBILIDAD AA el se encuentra en la siguiente carpeta: 
https://agenciadetierras-my.sharepoint.com/:w:/r/personal/luis_ortega_ant_gov_co/_layouts/15/Doc.aspx?sourcedoc=%7BDA7FF44A-FF17-42E5-8C27-BF82731D8F5C%7D&amp;file=CUMPLIMIENTO%20REQUISITOS%20ACCESIBILIDAD%20AA.docx&amp;action=default&amp;mobileredirect=true</t>
  </si>
  <si>
    <t xml:space="preserve">En la pagina web de la entidad, link: https://www.agenciadetierras.gov.co/servicio-al-ciudadano/participacion-ciudadana/rendicion-de-cuentas/rendicion-de-cuentas-2020/ , se observa cronograma de rendición de cuentas previsto para el año 2020 e informes de gestión por dependencias. </t>
  </si>
  <si>
    <t>De la información cargada al share point, la Oficina de Control Interno observa documento con constancia de 5 componentes de datos abiertos: Zona de reserva campesina, Pretensiones Etnias Indígenas, Pretensiones Comunidades Negras, Resguardos Indígenas y Consejos Comunitarios. Ruta de verificación: https://agenciadetierras-my.sharepoint.com/personal/luis_ortega_ant_gov_co/_layouts/15/onedrive.aspx?originalPath=aHR0cHM6Ly9hZ2VuY2lhZGV0aWVycmFzLW15LnNoYXJlcG9pbnQuY29tLzpmOi9nL3BlcnNvbmFsL2x1aXNfb3J0ZWdhX2FudF9nb3ZfY28vRWdzNDJGejhuVTVMck9vdnFSOXlPYjRCZXRRbzJZV3VON0hjY01RclRrcWxPQT9ydGltZT14RTZ5OWRrdzJVZw&amp;id=%2Fpersonal%2Fluis%5Fortega%5Fant%5Fgov%5Fco%2FDocuments%2FMipg%202020%2FGobierno%20D%C3%ADgital%2F3%202%20Gobierno%20Digital%20%2D%20Pol%C3%ADtica%20de%20Gobierno%20Digital%2F1%2E%20Logro%20Transparencia%2FSeguimiento%20Datos%20Abiertos%2FConjunto%20de%20Datos%20Abiertos%20ANT%2Epdf&amp;parent=%2Fpersonal%2Fluis%5Fortega%5Fant%5Fgov%5Fco%2FDocuments%2FMipg%202020%2FGobierno%20D%C3%ADgital%2F3%202%20Gobierno%20Digital%20%2D%20Pol%C3%ADtica%20de%20Gobierno%20Digital%2F1%2E%20Logro%20Transparencia%2FSeguimiento%20Datos%20Abiertos</t>
  </si>
  <si>
    <t xml:space="preserve">Revisada la información suministrada la Oficina de Control Interno observa la evidencia del seguimiento se encuentra en la carpeta: 
https://agenciadetierras-my.sharepoint.com/personal/luis_ortega_ant_gov_co/_layouts/15/onedrive.aspx?originalPath=aHR0cHM6Ly9hZ2VuY2lhZGV0aWVycmFzLW15LnNo </t>
  </si>
  <si>
    <t xml:space="preserve">  Dentro del share point se logra observar carpeta denominada “Logro colaboración” en la cual se encuentra certificación emitida por el Ministerio de Tecnologías de la Información y las Comunicaciones sobre intercambio de información del servicio Consulta de Subsidio Integral Directo de Reforma Agraria- SIDRA. 
Adicionalmente, se encuentran correos electrónicos sobre servicio de SID SIDRA.
La información puede ser constatada en el link: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tY1d2ZkJjeDJVZw&amp;i </t>
  </si>
  <si>
    <t>A traves de medios electronicos  La Agencia Nacional de Tierras ha realizado la rendición de cuentas del año 2019 realizada en la vigencia 2020, y la promocion de control social a traves del plan anticorrupción y de atención al ciudadano.
Video completo de la Audiencia Publica de Rendición de Cuentas 2019 – streaming: http://bit.ly/39yDtmG, por otro lado, es importante señalar que se mantienen los soportes de la evalaucion anterior, es necesario clasificar la informacion de acuerdo con los avances presentados según las vigencias anteriores, en las evidencias se presenta rendicion de cuentas del año 2017.
Ejecución de programas, proyectos y servicios en pagina web www.agenciadetierras.gov.co
 Promocion de control social a traves del plan anticorrupción y de atención al ciudadano en pagina web www.agenciadetierras.gov.co</t>
  </si>
  <si>
    <t>Mapas publicados en el Portal de Datos Abiertos: https://www.datos.gov.co/profile/Agencia-Nacional-de-Tierras/k334-kmk6
Zona de reserva campesina:http://data-agenciadetierras.opendata.arcgis.com/datasets/0d3a7a3aca36409e9ef063c13c8be7b6_0
Resguardos Indígenas:http://data-agenciadetierras.opendata.arcgis.com/datasets/795b96d0b76a4e1e89673202d2c26e90_0
Consejo de Negros:http://data-agenciadetierras.opendata.arcgis.com/datasets/11d9463709bd41ffa6a2ed2553395403_02.
Story Maps-Comunidad Negras:http://arcg.is/5aPD4-Resguardos indígenas: http://arcg.is/0qnfvy</t>
  </si>
  <si>
    <t>Se cuenta con el portal de datos de la ANT, a la cual se le realizo mejoras en cuanto al mapa de sedes de la ANT, y se amplió y actualizó el conjunto de datos publicados.
https://data-agenciadetierras.opendata.arcgis.com/
https://data-agenciadetierras.opendata.arcgis.com/search</t>
  </si>
  <si>
    <t>La Agencia cuenta con el Sistema Integrado de Tierras SIT, en desconectado para la ejecucion del Plan de Ordenamiento Social de la Propiedad, esta herramienta esta en constante actualizacion.
http://serviciossit.agenciadetierras.gov.co/Baldios/ConsultaBaldiosService.svc-http://serviciossit.agenciadetierras.gov.co/SIDRA/ConsultaSIDRAService.svc</t>
  </si>
  <si>
    <t>Se ha realizado ejercicio de participación ciudadana para:
El Plan Anticorrupció y de Atención al Ciudadano año 2017, 2018, 2019, 2020 y 2021  el cual puede ser consultado en ele siguiente link:https://www.agenciadetierras.gov.co/planeacion-control-y-gestion/planes-programas-y-proyectos/atencion-al-ciudadano/</t>
  </si>
  <si>
    <t>No aplica debido a que la entidad no cuenta con ningun tramite inscrito ante el SUIT</t>
  </si>
  <si>
    <t>Durante la Vigencia 2020,  la Agencia Nacional de Tierras cuenta con un sistema web para la recepcion , tramite y respuesta de PQRD, se logra evidenciar  la pagina web en la siguiente URL: http://www.agenciadetierras.gov.co/servicio-al-ciudadano/formulario-de-solicitudes-peticiones-quejas-reclamos-y-denuncias/</t>
  </si>
  <si>
    <t>Durante el periodo evaluado, la Agenciaofreció la posibilidad de realizar peticiones, quejas, reclamos y denuncias a través de dispositivos móviles a travez de su pagina web se encuentra facilmente los formularios de solictudes, peticiones, quejas, reclamos y denuncias las cuales podemos apreciar en el siguiente link: http://www.agenciadetierras.gov.co/servicio-al-ciudadano/formulario-de-solicitudes-peticiones-quejas-reclamos-y-denuncias/</t>
  </si>
  <si>
    <t>Actualmente la Agencia Nacional de Tierras cuenta con la herramienta ORFEO, donde se centralizan todas las PQRD que ingresan a la entidad a travès de los diferentes medios,  se encuentra en la siguiente URL: https://orfeo.agenciadetierras.gov.co/</t>
  </si>
  <si>
    <t xml:space="preserve">No aplica </t>
  </si>
  <si>
    <t>La Oficina de Control Interno realizo la verificación de las evidencias reportadas y en el Share point se encuentra certificado de actualización Plan Estratégico de Tecnologías de Información y Comunicación PETI 2020- 2022: https://agenciadetierras-my.sharepoint.com/personal/luis_ortega_ant_gov_co/_layouts/15/onedrive.aspx?originalPath=aHR0cHM6Ly9hZ2VuY2lhZGV0aWVycmFzLW15LnNoYXJlcG9pbnQuY29tLzpmOi9nL3BlcnNvbmFsL2x1aXNfb3J0ZWdhX2FudF9nb3ZfY28vRWdzNDJGejhuVTVMck9vdnFSOXlP</t>
  </si>
  <si>
    <t>De la información suministrada en el Share point de la entidad se observa que la entidad incluyó los criterios a los que se refiere el componente, la información puede ser consultada en el link: https://agenciadetierras-my.sharepoint.com/personal/luis_ortega_ant_gov_co/_layouts/15/onedrive.aspx?originalPath=aHR0cHM6Ly9hZ2VuY2lhZGV0aWVycmFzLW15LnNoYXJlcG9pbnQuY29tLzpmOi9nL3BlcnNvbmFsL2x1aXNfb3J0ZWdhX2FudF9nb3ZfY28vRWdzNDJGejhuVTVMck9vdnFSO</t>
  </si>
  <si>
    <t xml:space="preserve">De la información suministrada, la Oficina de Control Interno logra constatar que la entidad realiza el monitoreo a través de indicadores de seguimiento, los cuales pueden ser constatados en la ruta: https://agenciadetierras-my.sharepoint.com/personal/luis_ortega_ant_gov_co/_layouts/15/onedrive.aspx?originalPath=aHR0cHM6Ly9hZ2VuY2lhZGV0aWVycmFzLW15LnNoYXJlcG9pbnQuY29tLzpmOi9nL3BlcnNvb </t>
  </si>
  <si>
    <t>De las pruebas aportadas, la Oficina de Control Interno logra constatar que la entidad cuenta con un catalogo de servicios de TI, con fecha en el mes de abril de 2020, el cual se logra observar en el link: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tY1d2ZkJjeDJVZw&amp;id=%2Fpersonal%2Fluis_ortega_ant_gov_co</t>
  </si>
  <si>
    <t>De las información aportada, la Oficina de Control Interno logra observar que se realizaron ejercicios de arquitectura los cuales se pueden evidenciar en el documento de arquitectura que se encuentra en la siguiente ruta: https://agenciadetierras-my.sharepoint.com/:w:/r/personal/luis_ortega_ant_gov_co/_layouts/15/Doc.aspx?sourcedoc=%7B1136372D-4FBC-4585-869A-B6E32B12CA53%7D&amp;file=Documento%20de%20Arquitectura%20TI%20-%20ANT_20180830_2.docx&amp;action=default&amp;mobileredirect=true</t>
  </si>
  <si>
    <t>Se logra constatar que la entidad desarrolló el PROCEDIMIENTO CONSTRUCCIÓN DE SOFTWARE CÓDIGO GINFO-P-003 ACTIVIDAD CONSTRUCCIÓN DE SOLUCIONES DE SOFTWARE PARA LA ANT VERSIÓN 3 PROCESO GESTIÓN DE LA INFORMACIÓN FECHA 15-sep.-20, en el cual se desarrollan los ítem de la referencia. La ruta de verificación es: 
http://intranet.agenciadetierras.gov.co/wp-content/uploads/2020/12/GINFO-P-003-CONSTRUCCI%C3%93N-DE-SOFTWARE.pdf</t>
  </si>
  <si>
    <t xml:space="preserve">De la mesa de trabajo realizada en compañía del Dr. Lazaro Soto en fecha 21/06/2021 se logro constatar que la entidad cumple con el componente referido a traves de acuerdos marco . </t>
  </si>
  <si>
    <t xml:space="preserve">
Consultada la información suministrada se observa carpeta en la cual se relacionan la metodología usada por la entidad para la gestión de proyectos TI. Ruta de verificación: https://agenciadetierras-my.sharepoint.com/personal/luis_ortega_ant_gov_co/_layouts/15/onedrive.aspx?originalPath=aHR0cHM6Ly9hZ2VuY2lhZGV0aWVycmFzLW15LnNoYXJlcG9pbnQuY29tLzpmOi9nL3BlcnNvbmFsL2x1aXNfb3J0ZWdhX2FudF9nb3ZfY28vRWdzNDJGejhuVTVMck9vdnFSOXlPYjRCZXRRbzJZV3VON0hjY01RclRrcWxPQT9ydGltZT1Bc3RNQzhBMDJVZw&amp;id=%2Fpersonal%2Fluis%5Fortega%5Fant%5Fgov%5Fco%2FDocuments%2FMipg%202020%2FGobierno%20D%C3%ADgital%2F3%202%20Gobierno%20Digital%20%2D%20Pol%C3%ADtica%20de%20Gobierno%20Digital%2F10%2E%20Logro%20Gobierno%20de%20TI%2FMetodologia%20Gesti%27on%20de%20Proyectos </t>
  </si>
  <si>
    <t xml:space="preserve">Manifiesta la dependencia que el Equipo de Contratistas además de soportar la estrategia de TI, apoya la transferencia de conocimiento a través de la documentación de las actividades desarrolladas periódicamente. De dichas actividades se encuentran constancias de capacitaciones, presentaciones, entre otras realizadas. </t>
  </si>
  <si>
    <t>La entidad actualmente cuenta con el lineamiento de bases de datos y el procedimiento de análisis de la información, la cual puede ser consultada en la ruta: https://agenciadetierras-my.sharepoint.com/personal/luis_ortega_ant_gov_co/_layouts/15/onedrive.aspx?originalPath=aHR0cHM6Ly9hZ2VuY2lhZGV0aWVycmFzLW15LnNoYXJlcG9pbnQuY29tLzpmOi9nL3BlcnNvbmFsL2x1aXNfb3J0ZWdhX2FudF9nb3ZfY28vRWdzNDJGejhuVTVMck9vdnFSO</t>
  </si>
  <si>
    <t xml:space="preserve">La entidad cuenta con un catálogo de información, documento que se logra observar en el link:
https://agenciadetierras-my.sharepoint.com/personal/luis_ortega_ant_gov_co/_layouts/15/onedrive.aspx?originalPath=aHR0cHM6Ly9hZ2VuY2lhZGV0aWVycmFzLW15LnNoYXJlcG9pbnQuY29tLzpmOi9nL3B </t>
  </si>
  <si>
    <t>Consultada la información suministrada por la dependencia en el Share point, se encuentran certificados del MinTIC sobre los servicios web, que esta trabajado la entidad en atención a los estándares indicados por el MinTIC
https://agenciadetierras-my.sharepoint.com/personal/luis_ortega_ant_gov_co/_layouts/15/onedrive.aspx?originalPath=aHR0cHM6Ly9hZ2VuY2lhZGV0aWVycmFzLW15LnNoYXJlcG9pbnQuY29tLzpmOi9nL3BlcnNvbmFsL2x1aXNfb3J0ZWdhX2FudF9nb3ZfY28vRWdzNDJGejhuVTVMck9vdnFSOXlPYjRCZXRRbzJZV3VON0hjY01RclRrcWxPQT9ydGltZT1Bc3RNQzhBMDJVZw&amp;id=%2Fpersonal%2Fluis%5Fortega%5Fant%5Fgov%5Fco%2FDocuments%2FMipg%202020%2FGobierno%20D%C3%ADgital%2F3%202%20Gobierno%20Digital%20%2D%20Pol%C3%ADtica%20de%20Gobierno%20Digital%2F2%2E%20Logro%20Colaboraci%C3%B3n%2F1%2E%20Ejercicios%20de%20Colaboraci%C3%B3n%2FAGENCIA%20NACIONAL%20DE%20TIERRAS%20%2D%20CONSULTA%20BALD%C3%8DOS%5FN3%2Epdf&amp;parent=%2Fpersonal%2Fluis%5Fortega%5Fant%5Fgov%5Fco%2FDocuments%2FMipg%202020%2FGobierno%20D%C3%ADgital%2F3%202%20Gobierno%20Digital%20%2D%20Pol%C3%ADtica%20de%20Gobierno%20Digital%2F2%2E%20Logro%20Colaboraci%C3%B3n%2F1%2E%20Ejercicios%20de%20Colaboraci%C3%B3n</t>
  </si>
  <si>
    <t xml:space="preserve">
Consultada la información suministrada se observa el cumplimiento del componente  Inventario de Servicios a Consumir Nodo de Tierras para pruebas:
https://www.agenciadetierras.gov.co/transparencia-y-acceso-a-la-informacion-publica/informacion-de-interes/portal-de-datos-abiertos/ </t>
  </si>
  <si>
    <t xml:space="preserve">De la información suministrada en el share point, se observa la inclusión de la clausula referida en los contratos. La información fue constatada en la ruta: 
agenciadetierras-my.sharepoint.com/personal/ uis_ortega_ant_gov_co/_layouts/15/onedrive.aspx?originalPath=aHR0cHM6Ly9hZ2VuY2lhZGV0aWVycmFzLW15LnNoYXJlcG9pbnQuY29tLzpmOi9nL3BlcnNvbmFsL2x1aXNfb3J0ZWdhX2FudF9nb3ZfY28vRWdzNDJGejhuVTVMck9vdnFSOXlPYjRCZXRRbzJZV3VON0hjY01RclRrcWxPQT9ydGltZT0tMzJZQjhjeDJVZw&amp;id=%2Fpersonal%2Fluis_ortega_ant_gov_co%2Fdocuments%2Fmipg%202020%2Fgobierno%20Dígital%2F3%202%20Gobierno%20Digital%20-%20Política%20de%20Gobierno%20Digital%2F12%2E%20Logro%20Sistemas%20de%20Información%2Fcontratos%20-%20Clausulas  </t>
  </si>
  <si>
    <t>De la información suministrada en el share point se observa que la entidad implemento las especificaciones definidas. La ruta de verificación fue: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tMzJZQjhjeDJVZw&amp;id=%2Fpersonal%2Fluis%5Fortega%5Fant%5Fgov%5Fco%2FDocuments%2FMipg%202020%2FGobierno%20D%C3%ADgital%2F3%202%20Gobierno%20Digital%20%2D%20Pol%C3%ADtica%20de%20Gobierno%20Digital%2F12%2E%20Logro%20Sistemas%20de%20Informaci%C3%B3n%2F3%2E%20Usabilidad</t>
  </si>
  <si>
    <t xml:space="preserve">Consultada la información suministrada se observa el cumplimiento del componente referido. </t>
  </si>
  <si>
    <t xml:space="preserve">Se logra constatar que la entidad desarrolló el PROCEDIMIENTO CONSTRUCCIÓN DE SOFTWARE CÓDIGO GINFO-P-003 ACTIVIDAD CONSTRUCCIÓN DE SOLUCIONES DE SOFTWARE PARA LA ANT VERSIÓN 3 PROCESO GESTIÓN DE LA INFORMACIÓN FECHA 15-sep.-20, en el cual se desarrollan los ítem de la referencia. La ruta de verificación es: 
http://intranet.agenciadetierras.gov.co/wp-content/uploads/2020/12/GINFO-P-003-CONSTRUCCI%C3%93N-DE-SOFTWARE.pdf </t>
  </si>
  <si>
    <t xml:space="preserve">De la información suministrada en el Share point se logra constatar la existencia de la información. La ruta de acceso es: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tMzJZQjhjeDJVZw&amp;id=%2Fpersonal%2Fluis%5Fortega%5Fant%5Fgov%5Fco%2FDocuments%2FMipg%202020%2FGobierno%20D%C3%ADgital%2F3%202%20Gobierno%20Digital%20%2D%20Pol%C3%ADtica%20de%20Gobierno%20Digital%2F12%2E%20Logro%20Sistemas%20de%20Informaci%C3%B3n%2FCatalogos </t>
  </si>
  <si>
    <t xml:space="preserve">De la información suministrada se observa que la entidad cuenta con los mecanismos para asegurar la trazabilidad de las transacciones realizadas en los sistemas de información. La información se encuentra en la ruta: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zakxZUndRMDJVZw&amp;id=%2Fpersonal%2Fluis%5Fortega%5Fant%5Fgov%5Fco%2FDocuments%2FMipg%202020%2FGobierno%20D%C3%ADgital%2F3%202%20Gobierno%20Digital%20%2D%20Pol%C3%ADtica%20de%20Gobierno%20Digital%2F12%2E%20Logro%20Sistemas%20de%20Informaci%C3%B3n%2FAuditoria%20Sistemas </t>
  </si>
  <si>
    <t xml:space="preserve">De la información suministrada se logra constatar existencia de arquitectura de servicios tecnológicos actualizada en fecha agosto 2020 , la cual puede ser constatada en la ruta: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zakxZUndRMDJVZw&amp;id=%2Fpersonal%2Fluis%5Fortega%5Fant%5Fgov%5Fco%2FDocuments%2FMipg%202020%2FGobierno%20D%C3%ADgital%2F3%202%20Gobierno%20Digital%20%2D%20Pol%C3%ADtica%20de%20Gobierno%20Digital%2F13%2E%20Logro%20Servicios%20Tecnol%C3%B3gicos </t>
  </si>
  <si>
    <t xml:space="preserve">De las evidencias suministradas en el share point de la entidad, se logra observar que La información logra ser constatada en la ruta: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xc2JpZEJBMDJVZw&amp;id=%2Fpersonal%2Fluis%5Fortega%5Fant%5Fgov%5Fco%2FDocuments%2FMipg%202020%2FGobierno%20D%C3%ADgital%2F3%202%20Gobierno%20Digital%20%2D%20Pol%C3%ADtica%20de%20Gobierno%20Digital%2F13%2E%20Logro%20Servicios%20Tecnol%C3%B3gicos%2FMetodologia%20de%20Evaluacion%20de%20Alternativas%20%2D%20copia </t>
  </si>
  <si>
    <t>De la información suministrada en el share point de la entidad, se logra ubicar evidencias del programa de residuos tecnológicos. Información que logra ser constatada en la ruta: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xc2JpZEJBMDJVZw&amp;id=%2Fpersonal%2Fluis%5Fortega%5Fant%5Fgov%5Fco%2FDocuments%2FMipg%202020%2FGobierno%20D%C3%ADgital%2F3%202%20Gobierno%20Digital%20%2D%20Pol%C3%ADtica%20de%20Gobierno%20Digital%2F13%2E%20Logro%20Servicios%20Tecnol%C3%B3gicos%2FDispocisi%C3%B3n%20de%20Residuos%20Tecnologicos</t>
  </si>
  <si>
    <t xml:space="preserve">De la información reportada en el share point de la entidad, se observa que la entidad realiza seguimientos a los servicios tecnológicos. La información se encuentra en la ruta: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xc2JpZEJBMDJVZw&amp;id=%2Fpersonal%2Fluis%5Fortega%5Fant%5Fgov%5Fco%2FDocuments%2FMipg%202020%2FGobierno%20D%C3%ADgital%2F3%202%20Gobierno%20Digital%20%2D%20Pol%C3%ADtica%20de%20Gobierno%20Digital%2F13%2E%20Logro%20Servicios%20Tecnol%C3%B3gicos%2FSeguimiento </t>
  </si>
  <si>
    <t xml:space="preserve">De la información reportada en el share point, se observa relación de mantenimientos realizados, pero en el año 2017, es decir, se observa cumplimiento pero por fuera de la vigencia que se evalúa. La información es constatada en la ruta: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xc2JpZEJBMDJVZw&amp;id=%2Fpersonal%2Fluis%5Fortega%5Fant%5Fgov%5Fco%2FDocuments%2FMipg%202020%2FGobierno%20D%C3%ADgital%2F3%202%20Gobierno%20Digital%20%2D%20Pol%C3%ADtica%20de%20Gobierno%20Digital%2F13%2E%20Logro%20Servicios%20Tecnol%C3%B3gicos%2FMantenimientos%2FMantenimientos%2Ezip&amp;parent=%2Fpersonal%2Fluis%5Fortega%5Fant%5Fgov%5Fco%2FDocuments%2FMipg%202020%2FGobierno%20D%C3%ADgital%2F3%202%20Gobierno%20Digital%20%2D%20Pol%C3%ADtica%20de%20Gobierno%20Digital%2F13%2E%20Logro%20Servicios%20Tecnol%C3%B3gicos%2FMantenimientos </t>
  </si>
  <si>
    <t xml:space="preserve">Se observa que la entidad, en temas de política de la información, definió lineamientos y políticas que se encuentran publicados en la intranet: http://intranet.agenciadetierras.gov.co/index.php/inteligencia-de-la-informacion-2/   </t>
  </si>
  <si>
    <t xml:space="preserve">De la evidencia reportada en el share point de la entidad, se observa carpeta denominada “LOGRO USO Y APROPIECION”, en la cual se encuentran cronogramas, capacitaciones, evaluaciones, entre otros, usados para el componente referido. La ruta de verificación es: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xc2JpZEJBMDJVZw&amp;id=%2Fpersonal%2Fluis%5Fortega%5Fant%5Fgov%5Fco%2FDocuments%2FMipg%202020%2FGobierno%20D%C3%ADgital%2F3%202%20Gobierno%20Digital%20%2D%20Pol%C3%ADtica%20de%20Gobierno%20Digital%2F14%2E%20Logro%20Uso%20y%20Apropiaci%C3%B3n </t>
  </si>
  <si>
    <t xml:space="preserve">De la información reportada en el share point se observa carpeta referente a la reducción de papel, sin embargo, se observa que las evidencias reportadas corresponden al 2018, es decir, una vigencia anterior  a la evaluada en el presente seguimiento. La ruta de verificación es: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xc2JpZEJBMDJVZw&amp;id=%2Fpersonal%2Fluis%5Fortega%5Fant%5Fgov%5Fco%2FDocuments%2FMipg%202020%2FGobierno%20D%C3%ADgital%2F3%202%20Gobierno%20Digital%20%2D%20Pol%C3%ADtica%20de%20Gobierno%20Digital%2F15%2E%20Logro%20Capacidades%20Institucionales%2FReducci%C3%B3n%20papel </t>
  </si>
  <si>
    <t xml:space="preserve">De la información reportada en el share point se constata que la entidad cuenta con su programa de gestión documental, el cual se encuentra en la ruta: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xc2JpZEJBMDJVZw&amp;id=%2Fpersonal%2Fluis%5Fortega%5Fant%5Fgov%5Fco%2FDocuments%2FMipg%202020%2FGobierno%20D%C3%ADgital%2F3%202%20Gobierno%20Digital%20%2D%20Pol%C3%ADtica%20de%20Gobierno%20Digital%2F15%2E%20Logro%20Capacidades%20Institucionales%2FGestion%20de%20documentos%2FPGD%2Epdf&amp;parent=%2Fpersonal%2Fluis%5Fortega%5Fant%5Fgov%5Fco%2FDocuments%2FMipg%202020%2FGobierno%20D%C3%ADgital%2F3%202%20Gobierno%20Digital%20%2D%20Pol%C3%ADtica%20de%20Gobierno%20Digital%2F15%2E%20Logro%20Capacidades%20Institucionales%2FGestion%20de%20documentos </t>
  </si>
  <si>
    <t xml:space="preserve">De la información reportada en el share point se observa carpeta denominada “AUTOMATIZACION DE PROCESOS” y en ella se encuentra documento en Excel denominado “Catalogo de Sistemas de Información ANT", en el cual se relacionan los procesos a los que se les ha realizado dicho procedimiento. Ruta: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xc2JpZEJBMDJVZw&amp;id=%2Fpersonal%2Fluis%5Fortega%5Fant%5Fgov%5Fco%2FDocuments%2FMipg%202020%2FGobierno%20D%C3%ADgital%2F3%202%20Gobierno%20Digital%20%2D%20Pol%C3%ADtica%20de%20Gobierno%20Digital%2F15%2E%20Logro%20Capacidades%20Institucionales%2FAutomatizacion%20de%20proceso </t>
  </si>
  <si>
    <t xml:space="preserve">
De la información registrada en el share point, pese a que se encuentra documento en Excel denominado “Catalogo de Sistemas de Información ANT”, en el mismo no es posible identificar si dentro de la vigencia evaluada se realizó automatización. Ruta: https://agenciadetierras-my.sharepoint.com/personal/luis_ortega_ant_gov_co/_layouts/15/onedrive.aspx?originalPath=aHR0cHM6Ly9hZ2VuY2lhZGV0aWVycmFzLW15LnNoYXJlcG9pbnQuY29tLzpmOi9nL3BlcnNvbmFsL2x1aXNfb3J0ZWdhX2FudF9nb3ZfY28vRWdzNDJGejhuVTVMck9vdnFSOXlPYjRCZXRRbzJZV3VON0hjY01RclRrcWxPQT9ydGltZT0xc2JpZEJBMDJVZw&amp;id=%2Fpersonal%2Fluis%5Fortega%5Fant%5Fgov%5Fco%2FDocuments%2FMipg%202020%2FGobierno%20D%C3%ADgital%2F3%202%20Gobierno%20Digital%20%2D%20Pol%C3%ADtica%20de%20Gobierno%20Digital%2F15%2E%20Logro%20Capacidades%20Institucionales%2FAutomatizacion%20de%20proceso </t>
  </si>
  <si>
    <t>Consultada la información remitida y dispuesta en el share point, se observa documento de Excel denominado “Plan Maestro PETI”, en el cual se relaciona el seguimiento realizado por cada dependencia en el que se consigna el puntaje referido. Ruta de acceso es: https://agenciadetierras-my.sharepoint.com/personal/luis_ortega_ant_gov_co/_layouts/15/onedrive.aspx?originalPath=aHR0cHM6Ly9hZ2VuY2lhZGV0aWVycmFzLW15LnNoYXJlcG9pbnQuY29tLzpmOi9nL3BlcnNvbmFsL2x1aXNfb3J0ZWdhX2FudF9nb3ZfY28vRWdzNDJGejhuVTVMck9vdnFSOXlPYjRCZXRRbzJZV3VON0hjY01RclRrcWxPQT9ydGltZT1Bc3RNQzhBMDJVZw&amp;id=%2Fpersonal%2Fluis%5Fortega%5Fant%5Fgov%5Fco%2FDocuments%2FMipg%202020%2FGobierno%20D%C3%ADgital%2F3%202%20Gobierno%20Digital%20%2D%20Pol%C3%ADtica%20de%20Gobierno%20Digital%2F16%2E%20TIC%20para%20la%20Gesti%C3%B3n%2FPETI</t>
  </si>
  <si>
    <t xml:space="preserve">Consultada la información remitida y dispuesta en el share point, se observa listado de los mantenimientos preventivos realizados por al entidad para las vigencias 2017 y 2018, sin embargo, no se reportan evidencias de mantenimientos para la vigencia evaluada. 
https://agenciadetierras-my.sharepoint.com/personal/luis_ortega_ant_gov_co/_layouts/15/onedrive.aspx?originalPath=aHR0cHM6Ly9hZ2VuY2lhZGV0aWVycmFzLW15LnNoYXJlcG9pbnQuY29tLzpmOi9nL3BlcnNvbmFsL2x1aXNfb3J0ZWdhX2FudF9nb3ZfY28vRWdzNDJGejhuVTVMck9vdnFSOXlPYjRCZXRRbzJZV3VON0hjY01RclRrcWxPQT9ydGltZT1Bc3RNQzhBMDJVZw&amp;id=%2Fpersonal%2Fluis%5Fortega%5Fant%5Fgov%5Fco%2FDocuments%2FMipg%202020%2FGobierno%20D%C3%ADgital%2F3%202%20Gobierno%20Digital%20%2D%20Pol%C3%ADtica%20de%20Gobierno%20Digital%2F16%2E%20TIC%20para%20la%20Gesti%C3%B3n%2FMantenimientos </t>
  </si>
  <si>
    <t xml:space="preserve">Consultada la información remitida y dispuesta en el share point, se observan constancias de las estrategias de uso y apropiación ejecutadas:  
https://agenciadetierras-my.sharepoint.com/personal/luis_ortega_ant_gov_co/_layouts/15/onedrive.aspx?originalPath=aHR0cHM6Ly9hZ2VuY2lhZGV0aWVycmFzLW15LnNoYXJlcG9pbnQuY29tLzpmOi9nL3BlcnNvbmFsL2x1aXNfb3J0ZWdhX2FudF9nb3ZfY28vRWdzNDJGejhuVTVMck9vdnFSOXlPYjRCZXRRbzJZV3VON0hjY01RclRrcWxPQT9ydGltZT1Bc3RNQzhBMDJVZw&amp;id=%2Fpersonal%2Fluis%5Fortega%5Fant%5Fgov%5Fco%2FDocuments%2FMipg%202020%2FGobierno%20D%C3%ADgital%2F3%202%20Gobierno%20Digital%20%2D%20Pol%C3%ADtica%20de%20Gobierno%20Digital%2F14%2E%20Logro%20Uso%20y%20Apropiaci%C3%B3n%2F2021%2FEjecucion%2FDiagnostico
</t>
  </si>
  <si>
    <t>Consultada la información remitida y dispuesta en el share point, se observan constancias de las estrategias de uso y apropiación ejecutadas:  
https://agenciadetierras-my.sharepoint.com/personal/luis_ortega_ant_gov_co/_layouts/15/onedrive.aspx?originalPath=aHR0cHM6Ly9hZ2VuY2lhZGV0aWVycmFzLW15LnNoYXJlcG9pbnQuY29tLzpmOi9nL3BlcnNvbmFsL2x1aXNfb3J0ZWdhX2FudF9nb3ZfY28vRWdzNDJGejhuVTVMck9vdnFSOXlPYjRCZXRRbzJZV3VON0hjY01RclRrcWxPQT9ydGltZT1Bc3RNQzhBMDJVZw&amp;id=%2Fpersonal%2Fluis%5Fortega%5Fant%5Fgov%5Fco%2FDocuments%2FMipg%202020%2FGobierno%20D%C3%ADgital%2F3%202%20Gobierno%20Digital%20%2D%20Pol%C3%ADtica%20de%20Gobierno%20Digital%2F14%2E%20Logro%20Uso%20y%20Apropiaci%C3%B3n%2F2021%2FEjecucion%2FDiagnostico</t>
  </si>
  <si>
    <t>La Agencia  generó un documento de diagnóstico, donde se identifica de manera clara el estado actual de la entidad en la implementación de Seguridad y Privacidad de la Información Y  determinó el estado actual de la  infraestructura tecnológica para desarrollar el plan de transición del protocolo IPv4 a IPv6, asi mismo, construyó el plan de migración del protocolo IPV4 a IPV6 en la vigencia 2020, este  fue revisado, aprobado y divulgado por el comité institucional de Gestion y Desempeño de la ANT.</t>
  </si>
  <si>
    <t xml:space="preserve">La Agencia cuenta con la Politica Lineamientos de Seguridad de la Informacion, tratamineto y proteccion de Datos  Personales Version 1 del  14 de septiembre de 2017, asi mismo, cuenta con la politica de lineamientos para la gestion y calificacion de Activos de Informacion Version 1 del 21 de septiembre de 2017. </t>
  </si>
  <si>
    <t>La Agencia cuenta con la resolucion N. 183 del 09 de febrero de 2018, por el cual se crea el comité institucional de Gestion y Desempeño de la ANT, donde se incluyen los temas de seguridad y privacidad de la información</t>
  </si>
  <si>
    <t>La Agencia cuenta con un inventario de activos de información acorde a la metodología planteada en los lineamientos para la Gestion y Clasificacion de Activos de Informacion.</t>
  </si>
  <si>
    <t>La metodología para el tratamiento de riesgos de Seguridad de la información 2020 y 2021, se encuentra  publicado en la página de la entidad: https://www.agenciadetierras.gov.co/plan-de-tratamiento-de-riesgos-de-seguridad-y-privacidad-de-la-informacion/</t>
  </si>
  <si>
    <t>se actualizaron los riesgos de seguridad que están en la matriz de riesgos de gestión y algunos se pasaron a la Matriz de riesgos de Seguridad de la información</t>
  </si>
  <si>
    <t>Se construyó el plan de migración del protocolo IPV4 a IPV6 en la vigencia 2020, este  fue revisado, aprobado y divulgado por el comité institucional de Gestion y Desempeño de la ANT.</t>
  </si>
  <si>
    <t>La entidad formuló un plan de capacitación, sensibilización y comunicación de las políticas y buenas prácticas que mitiguen los riesgos de seguridad de la información a los que están expuestos los funcionarios, asi mismo definio la Estrategia de uso y Apropiación que debe ser adoptada al interior de la entidad con el fin de poder evaluar la apropiación de la tecnología en los colaboradores y operadores de la ANT.</t>
  </si>
  <si>
    <t xml:space="preserve">La ANT  a realizado las siguientes actividades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
Por otr lado, la entidad cuenta con el Plan de Seguridad de la Informacion y Tratamineto de Riesgos de Seguridad de la Agencia Nacional de Tierras ANT, publicado en la vigencia 2020.
En la vigencia 2020 se contrataron dos servicios de consultoría de seguridad de la información, el primero con el objeto de realizar actividades de planeacion, implementacion y actualizacion; el segundo contrato con el objeto de realizar renovar UPGRADE el soporte y garantia de los equipos de seguridad perimetral de la ANT. </t>
  </si>
  <si>
    <t xml:space="preserve">
La entidad generó y aprobó el plan control operacional, en el cual se indica la metodología para implementar las medidas de seguridad definidas en el plan de tratamiento de riesgos y está construyendo los informes relacionados con la implementación de los controles de seguridad y privacidad de la información, asi mismo, está definiendo los indicadores de gestión y cumplimiento que permitan identificar si la implementación del MSPI es eficiente, eficaz y efectiva.
</t>
  </si>
  <si>
    <t xml:space="preserve">La Agencia  realizó la Formulación y la ejecución del plan de comunicación, sensibilización y capacitación en lo referente a seguridad y privacidad de la información con base en la caracterización de grupos focales (Usuarios, Directivos, Técnicos y Terceros) 
Por otro lado realizo durante el año 2020, campañas de sensibilzacion a todos sus colaboradores, asi mismo realizo capacitaciones de seguridad informática que estaban  propuestas en el plan de capacitaciones. 
</t>
  </si>
  <si>
    <t xml:space="preserve">La Agencia realiza  las siguientes actividades en materia de monitoreo de la Estrategia de Gobierno en línea:
1. Revisión periódica de los compromisos establecidos para ejecutar el plan de tratamiento de riesgos a la seguridad de la información
2. Seguimiento a la efectividad de los controles a los riesgos a la seguridad de la información o Determinación de la eficacia en la gestión de incidentes de seguridad de la información. 
3. en la entidad o realizo Formulación del plan de seguimiento, evaluación y análisis de resultados del MSPI, teniendo en cuenta los indicadores de gestión y cumplimiento o realizo Formulación de los planes de auditoria para la revisión y verificación de la gestión de la seguridad y privacidad de la información al interior de la entidad.
4. Seguimiento y control a la implementación del MSPI, por parte del comité institucional de desarrollo administrativo o el que haga sus veces
</t>
  </si>
  <si>
    <t xml:space="preserve">Subdirección Sistemas de Información de Tierras
La Agencia Determina las acciones correctivas derivadas de los hallazgos o debilidades identificadas en el diagnóstico del desempeño de la seguridad y privacidad.
</t>
  </si>
  <si>
    <t>la Agencia contó con un proceso de identificación de infraestructura crítica, lo aplicó y comunicó los resultados a las partes interesadas</t>
  </si>
  <si>
    <r>
      <rPr>
        <b/>
        <sz val="11"/>
        <rFont val="Arial"/>
        <family val="2"/>
      </rPr>
      <t>Subdirección Sistemas de Información de Tierras</t>
    </r>
    <r>
      <rPr>
        <sz val="11"/>
        <rFont val="Arial"/>
        <family val="2"/>
      </rPr>
      <t xml:space="preserve">
La entidad cuenta con un procedimiento de gestion de incidentes de seguridad de la informacion GINFO-P-011 Version 1 del 3 de noviembre de 2020, en donde  indica que el tiempo de ejecucion para corregir las vulnerabilidades luego de ser reportadas por el COLCERT, el cual es de 8 horas segun el procedimiento antes mencionado, por lo cual se asigna el 75% de calificacion, asi mismo, la Agencia cuenta con la Guia para Gestion de Incidentes de Seguridad de la Informacion Version 1 del 03 de noviembre de 2020 y su registro de incidentes  de Seguridad de la Informacion GINFO-F-028 Version 1 del 3 de enero 2020.</t>
    </r>
  </si>
  <si>
    <t>OBSERVACIONES OCI</t>
  </si>
  <si>
    <t>La entidad no cuenta con tramites y OPAS inscritos en el SUIT</t>
  </si>
  <si>
    <t>La entidad no ha identificado incidentes de seguridad por lo tanto no ha sido necesario enviar a COLCERT para su analisis de la informacion.</t>
  </si>
  <si>
    <t xml:space="preserve">Porcentaje de Avance Categoria Medicion Actual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</si>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</sst>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8"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12"/>
      <color theme="1"/>
      <name val="Calibri"/>
      <family val="2"/>
      <scheme val="minor"/>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1"/>
      <name val="Arial"/>
      <family val="2"/>
    </font>
    <font>
      <sz val="14"/>
      <color rgb="FF002060"/>
      <name val="Arial"/>
      <family val="2"/>
    </font>
    <font>
      <sz val="12"/>
      <color theme="1"/>
      <name val="Arial"/>
      <family val="2"/>
    </font>
    <font>
      <sz val="9"/>
      <color rgb="FF002060"/>
      <name val="Arial"/>
      <family val="2"/>
    </font>
    <font>
      <sz val="9"/>
      <name val="Arial"/>
      <family val="2"/>
    </font>
    <font>
      <u/>
      <sz val="9"/>
      <name val="Calibri"/>
      <family val="2"/>
      <scheme val="minor"/>
    </font>
    <font>
      <b/>
      <sz val="11"/>
      <name val="Arial"/>
      <family val="2"/>
    </font>
    <font>
      <b/>
      <u/>
      <sz val="12"/>
      <color theme="1"/>
      <name val="Arial"/>
      <family val="2"/>
    </font>
    <font>
      <sz val="11"/>
      <color theme="1"/>
      <name val="Calibri"/>
      <family val="2"/>
      <scheme val="minor"/>
    </font>
    <font>
      <sz val="18"/>
      <color theme="0"/>
      <name val="Arial"/>
      <family val="2"/>
    </font>
    <font>
      <b/>
      <u/>
      <sz val="16"/>
      <color rgb="FF0000FF"/>
      <name val="Arial"/>
      <family val="2"/>
    </font>
    <font>
      <b/>
      <sz val="12"/>
      <color theme="0"/>
      <name val="Arial"/>
      <family val="2"/>
    </font>
    <font>
      <sz val="16"/>
      <color rgb="FF002060"/>
      <name val="Arial"/>
      <family val="2"/>
    </font>
    <font>
      <b/>
      <sz val="14"/>
      <color rgb="FF002060"/>
      <name val="Arial"/>
      <family val="2"/>
    </font>
    <font>
      <sz val="14"/>
      <color theme="1"/>
      <name val="Calibri"/>
      <family val="2"/>
      <scheme val="minor"/>
    </font>
    <font>
      <sz val="10"/>
      <color rgb="FF002060"/>
      <name val="Arial"/>
      <family val="2"/>
    </font>
    <font>
      <b/>
      <sz val="10"/>
      <color rgb="FF002060"/>
      <name val="Arial"/>
      <family val="2"/>
    </font>
    <font>
      <u/>
      <sz val="10"/>
      <color rgb="FF002060"/>
      <name val="Arial"/>
      <family val="2"/>
    </font>
    <font>
      <sz val="10"/>
      <name val="Arial"/>
      <family val="2"/>
    </font>
    <font>
      <sz val="10"/>
      <color theme="5"/>
      <name val="Arial"/>
      <family val="2"/>
    </font>
    <font>
      <b/>
      <u/>
      <sz val="10"/>
      <color rgb="FF002060"/>
      <name val="Arial"/>
      <family val="2"/>
    </font>
    <font>
      <b/>
      <sz val="11"/>
      <color rgb="FF002060"/>
      <name val="Arial"/>
      <family val="2"/>
    </font>
    <font>
      <b/>
      <sz val="8"/>
      <color rgb="FF002060"/>
      <name val="Arial"/>
      <family val="2"/>
    </font>
    <font>
      <sz val="11"/>
      <color rgb="FF000000"/>
      <name val="Arial"/>
      <family val="2"/>
    </font>
    <font>
      <b/>
      <sz val="11"/>
      <color theme="0"/>
      <name val="Calibri"/>
      <family val="2"/>
      <scheme val="minor"/>
    </font>
    <font>
      <sz val="11"/>
      <color theme="0"/>
      <name val="Calibri"/>
      <family val="2"/>
      <scheme val="minor"/>
    </font>
  </fonts>
  <fills count="2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theme="1" tint="0.499984740745262"/>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808080"/>
        <bgColor rgb="FF000000"/>
      </patternFill>
    </fill>
    <fill>
      <patternFill patternType="solid">
        <fgColor theme="7"/>
      </patternFill>
    </fill>
  </fills>
  <borders count="14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hair">
        <color theme="4" tint="-0.499984740745262"/>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style="dotted">
        <color rgb="FF002060"/>
      </left>
      <right style="dotted">
        <color rgb="FF002060"/>
      </right>
      <top style="medium">
        <color rgb="FF002060"/>
      </top>
      <bottom style="dotted">
        <color rgb="FF002060"/>
      </bottom>
      <diagonal/>
    </border>
    <border>
      <left/>
      <right style="dotted">
        <color rgb="FF002060"/>
      </right>
      <top style="medium">
        <color rgb="FF002060"/>
      </top>
      <bottom style="dotted">
        <color rgb="FF002060"/>
      </bottom>
      <diagonal/>
    </border>
    <border>
      <left/>
      <right style="dotted">
        <color rgb="FF002060"/>
      </right>
      <top/>
      <bottom style="dotted">
        <color rgb="FF002060"/>
      </bottom>
      <diagonal/>
    </border>
    <border>
      <left/>
      <right style="dotted">
        <color rgb="FF002060"/>
      </right>
      <top style="dotted">
        <color rgb="FF002060"/>
      </top>
      <bottom style="dotted">
        <color rgb="FF002060"/>
      </bottom>
      <diagonal/>
    </border>
    <border>
      <left style="thin">
        <color rgb="FF002060"/>
      </left>
      <right style="dotted">
        <color rgb="FF002060"/>
      </right>
      <top style="medium">
        <color rgb="FF002060"/>
      </top>
      <bottom style="dotted">
        <color rgb="FF002060"/>
      </bottom>
      <diagonal/>
    </border>
    <border>
      <left style="dotted">
        <color rgb="FF002060"/>
      </left>
      <right style="thin">
        <color rgb="FF002060"/>
      </right>
      <top style="medium">
        <color rgb="FF002060"/>
      </top>
      <bottom style="dotted">
        <color rgb="FF002060"/>
      </bottom>
      <diagonal/>
    </border>
    <border>
      <left style="thin">
        <color rgb="FF002060"/>
      </left>
      <right style="dotted">
        <color rgb="FF002060"/>
      </right>
      <top style="dotted">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hair">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bottom/>
      <diagonal/>
    </border>
    <border>
      <left style="dotted">
        <color rgb="FF002060"/>
      </left>
      <right style="thin">
        <color rgb="FF002060"/>
      </right>
      <top/>
      <bottom/>
      <diagonal/>
    </border>
    <border>
      <left/>
      <right style="dotted">
        <color rgb="FF002060"/>
      </right>
      <top/>
      <bottom/>
      <diagonal/>
    </border>
    <border>
      <left style="dotted">
        <color rgb="FF002060"/>
      </left>
      <right style="dotted">
        <color rgb="FF002060"/>
      </right>
      <top style="thin">
        <color theme="4" tint="-0.499984740745262"/>
      </top>
      <bottom style="thin">
        <color theme="4" tint="-0.499984740745262"/>
      </bottom>
      <diagonal/>
    </border>
    <border>
      <left style="dotted">
        <color rgb="FF002060"/>
      </left>
      <right style="thin">
        <color rgb="FF002060"/>
      </right>
      <top style="thin">
        <color theme="4" tint="-0.499984740745262"/>
      </top>
      <bottom style="thin">
        <color theme="4" tint="-0.499984740745262"/>
      </bottom>
      <diagonal/>
    </border>
    <border>
      <left/>
      <right style="dotted">
        <color rgb="FF002060"/>
      </right>
      <top style="thin">
        <color theme="4" tint="-0.499984740745262"/>
      </top>
      <bottom style="thin">
        <color theme="4" tint="-0.499984740745262"/>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thin">
        <color rgb="FF002060"/>
      </right>
      <top/>
      <bottom style="thin">
        <color theme="4" tint="-0.499984740745262"/>
      </bottom>
      <diagonal/>
    </border>
    <border>
      <left style="thin">
        <color theme="4" tint="-0.499984740745262"/>
      </left>
      <right style="dotted">
        <color rgb="FF002060"/>
      </right>
      <top style="thin">
        <color theme="4" tint="-0.499984740745262"/>
      </top>
      <bottom style="dotted">
        <color theme="4" tint="-0.499984740745262"/>
      </bottom>
      <diagonal/>
    </border>
    <border>
      <left style="dotted">
        <color rgb="FF002060"/>
      </left>
      <right style="thin">
        <color rgb="FF002060"/>
      </right>
      <top style="thin">
        <color theme="4" tint="-0.499984740745262"/>
      </top>
      <bottom style="dotted">
        <color theme="4" tint="-0.499984740745262"/>
      </bottom>
      <diagonal/>
    </border>
    <border>
      <left/>
      <right style="dotted">
        <color rgb="FF002060"/>
      </right>
      <top style="thin">
        <color theme="4" tint="-0.499984740745262"/>
      </top>
      <bottom style="dotted">
        <color theme="4" tint="-0.499984740745262"/>
      </bottom>
      <diagonal/>
    </border>
    <border>
      <left style="dotted">
        <color rgb="FF002060"/>
      </left>
      <right style="dotted">
        <color rgb="FF002060"/>
      </right>
      <top style="thin">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dotted">
        <color theme="4" tint="-0.499984740745262"/>
      </bottom>
      <diagonal/>
    </border>
    <border>
      <left style="dotted">
        <color rgb="FF002060"/>
      </left>
      <right style="thin">
        <color rgb="FF002060"/>
      </right>
      <top style="dotted">
        <color theme="4" tint="-0.499984740745262"/>
      </top>
      <bottom style="dotted">
        <color theme="4" tint="-0.499984740745262"/>
      </bottom>
      <diagonal/>
    </border>
    <border>
      <left/>
      <right style="dotted">
        <color rgb="FF002060"/>
      </right>
      <top style="dotted">
        <color theme="4" tint="-0.499984740745262"/>
      </top>
      <bottom style="dotted">
        <color theme="4" tint="-0.499984740745262"/>
      </bottom>
      <diagonal/>
    </border>
    <border>
      <left style="dotted">
        <color rgb="FF002060"/>
      </left>
      <right style="dotted">
        <color rgb="FF002060"/>
      </right>
      <top style="dotted">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medium">
        <color theme="4" tint="-0.499984740745262"/>
      </bottom>
      <diagonal/>
    </border>
    <border>
      <left style="dotted">
        <color rgb="FF002060"/>
      </left>
      <right style="thin">
        <color rgb="FF002060"/>
      </right>
      <top style="dotted">
        <color theme="4" tint="-0.499984740745262"/>
      </top>
      <bottom style="medium">
        <color theme="4" tint="-0.499984740745262"/>
      </bottom>
      <diagonal/>
    </border>
    <border>
      <left/>
      <right style="dotted">
        <color rgb="FF002060"/>
      </right>
      <top style="dotted">
        <color theme="4" tint="-0.499984740745262"/>
      </top>
      <bottom style="medium">
        <color theme="4" tint="-0.499984740745262"/>
      </bottom>
      <diagonal/>
    </border>
    <border>
      <left style="dotted">
        <color rgb="FF002060"/>
      </left>
      <right style="dotted">
        <color rgb="FF002060"/>
      </right>
      <top style="dotted">
        <color theme="4" tint="-0.499984740745262"/>
      </top>
      <bottom style="medium">
        <color theme="4" tint="-0.499984740745262"/>
      </bottom>
      <diagonal/>
    </border>
    <border>
      <left style="thin">
        <color theme="4" tint="-0.499984740745262"/>
      </left>
      <right style="dotted">
        <color rgb="FF002060"/>
      </right>
      <top style="medium">
        <color theme="4" tint="-0.499984740745262"/>
      </top>
      <bottom style="dotted">
        <color theme="4" tint="-0.499984740745262"/>
      </bottom>
      <diagonal/>
    </border>
    <border>
      <left style="dotted">
        <color rgb="FF002060"/>
      </left>
      <right style="thin">
        <color rgb="FF002060"/>
      </right>
      <top style="medium">
        <color theme="4" tint="-0.499984740745262"/>
      </top>
      <bottom style="dotted">
        <color theme="4" tint="-0.499984740745262"/>
      </bottom>
      <diagonal/>
    </border>
    <border>
      <left/>
      <right style="dotted">
        <color rgb="FF002060"/>
      </right>
      <top style="medium">
        <color theme="4" tint="-0.499984740745262"/>
      </top>
      <bottom style="dotted">
        <color theme="4" tint="-0.499984740745262"/>
      </bottom>
      <diagonal/>
    </border>
    <border>
      <left style="dotted">
        <color rgb="FF002060"/>
      </left>
      <right style="dotted">
        <color rgb="FF002060"/>
      </right>
      <top style="medium">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style="thin">
        <color theme="4" tint="-0.499984740745262"/>
      </bottom>
      <diagonal/>
    </border>
    <border>
      <left/>
      <right style="dotted">
        <color rgb="FF002060"/>
      </right>
      <top style="dotted">
        <color theme="4" tint="-0.499984740745262"/>
      </top>
      <bottom style="thin">
        <color theme="4" tint="-0.499984740745262"/>
      </bottom>
      <diagonal/>
    </border>
    <border>
      <left style="dotted">
        <color rgb="FF002060"/>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diagonal/>
    </border>
    <border>
      <left style="dotted">
        <color rgb="FF002060"/>
      </left>
      <right style="thin">
        <color rgb="FF002060"/>
      </right>
      <top/>
      <bottom style="dott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ashed">
        <color rgb="FF002060"/>
      </left>
      <right style="dashed">
        <color rgb="FF002060"/>
      </right>
      <top style="medium">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otted">
        <color rgb="FF002060"/>
      </left>
      <right style="thin">
        <color rgb="FF002060"/>
      </right>
      <top style="medium">
        <color rgb="FF002060"/>
      </top>
      <bottom/>
      <diagonal/>
    </border>
    <border>
      <left style="dotted">
        <color rgb="FF002060"/>
      </left>
      <right style="thin">
        <color rgb="FF002060"/>
      </right>
      <top/>
      <bottom style="medium">
        <color rgb="FF002060"/>
      </bottom>
      <diagonal/>
    </border>
    <border>
      <left style="thin">
        <color rgb="FF002060"/>
      </left>
      <right style="dashed">
        <color rgb="FF002060"/>
      </right>
      <top style="double">
        <color rgb="FF002060"/>
      </top>
      <bottom/>
      <diagonal/>
    </border>
    <border>
      <left style="thin">
        <color rgb="FF002060"/>
      </left>
      <right style="dashed">
        <color rgb="FF002060"/>
      </right>
      <top/>
      <bottom style="medium">
        <color rgb="FF002060"/>
      </bottom>
      <diagonal/>
    </border>
    <border>
      <left style="dashed">
        <color rgb="FF002060"/>
      </left>
      <right style="dashed">
        <color rgb="FF002060"/>
      </right>
      <top style="double">
        <color rgb="FF002060"/>
      </top>
      <bottom/>
      <diagonal/>
    </border>
    <border>
      <left style="dashed">
        <color rgb="FF002060"/>
      </left>
      <right style="thin">
        <color rgb="FF002060"/>
      </right>
      <top style="double">
        <color rgb="FF002060"/>
      </top>
      <bottom/>
      <diagonal/>
    </border>
    <border>
      <left style="dashed">
        <color rgb="FF002060"/>
      </left>
      <right style="thin">
        <color rgb="FF002060"/>
      </right>
      <top/>
      <bottom style="medium">
        <color rgb="FF002060"/>
      </bottom>
      <diagonal/>
    </border>
    <border>
      <left style="dotted">
        <color rgb="FF002060"/>
      </left>
      <right style="dotted">
        <color rgb="FF002060"/>
      </right>
      <top style="medium">
        <color rgb="FF002060"/>
      </top>
      <bottom/>
      <diagonal/>
    </border>
    <border>
      <left style="dotted">
        <color rgb="FF002060"/>
      </left>
      <right style="dotted">
        <color rgb="FF002060"/>
      </right>
      <top/>
      <bottom style="medium">
        <color rgb="FF00206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499984740745262"/>
      </left>
      <right style="thin">
        <color theme="4" tint="-0.499984740745262"/>
      </right>
      <top style="hair">
        <color theme="4" tint="-0.499984740745262"/>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thin">
        <color theme="4" tint="-0.499984740745262"/>
      </left>
      <right/>
      <top style="dotted">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dotted">
        <color rgb="FF002060"/>
      </left>
      <right style="dotted">
        <color rgb="FF002060"/>
      </right>
      <top style="medium">
        <color indexed="64"/>
      </top>
      <bottom style="medium">
        <color indexed="64"/>
      </bottom>
      <diagonal/>
    </border>
    <border>
      <left style="dotted">
        <color rgb="FF002060"/>
      </left>
      <right style="dotted">
        <color rgb="FF002060"/>
      </right>
      <top style="thin">
        <color theme="4" tint="-0.499984740745262"/>
      </top>
      <bottom/>
      <diagonal/>
    </border>
    <border>
      <left style="dotted">
        <color rgb="FF002060"/>
      </left>
      <right style="dotted">
        <color rgb="FF002060"/>
      </right>
      <top/>
      <bottom style="thin">
        <color theme="4" tint="-0.499984740745262"/>
      </bottom>
      <diagonal/>
    </border>
    <border>
      <left style="thin">
        <color theme="4" tint="-0.499984740745262"/>
      </left>
      <right/>
      <top/>
      <bottom style="thin">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top/>
      <bottom style="hair">
        <color theme="4" tint="-0.499984740745262"/>
      </bottom>
      <diagonal/>
    </border>
    <border>
      <left style="thin">
        <color theme="4" tint="-0.499984740745262"/>
      </left>
      <right style="medium">
        <color theme="4" tint="-0.499984740745262"/>
      </right>
      <top style="thin">
        <color theme="4" tint="-0.499984740745262"/>
      </top>
      <bottom/>
      <diagonal/>
    </border>
    <border>
      <left style="thin">
        <color theme="4" tint="-0.499984740745262"/>
      </left>
      <right/>
      <top style="hair">
        <color theme="4" tint="-0.499984740745262"/>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top style="medium">
        <color theme="4" tint="-0.499984740745262"/>
      </top>
      <bottom style="hair">
        <color theme="4" tint="-0.499984740745262"/>
      </bottom>
      <diagonal/>
    </border>
    <border>
      <left style="thin">
        <color theme="4" tint="-0.499984740745262"/>
      </left>
      <right/>
      <top style="thin">
        <color theme="4" tint="-0.499984740745262"/>
      </top>
      <bottom style="dotted">
        <color theme="4" tint="-0.499984740745262"/>
      </bottom>
      <diagonal/>
    </border>
    <border>
      <left style="thin">
        <color theme="4" tint="-0.499984740745262"/>
      </left>
      <right/>
      <top style="dotted">
        <color theme="4" tint="-0.499984740745262"/>
      </top>
      <bottom style="dotted">
        <color theme="4" tint="-0.499984740745262"/>
      </bottom>
      <diagonal/>
    </border>
  </borders>
  <cellStyleXfs count="8">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1" fillId="0" borderId="0"/>
    <xf numFmtId="0" fontId="17" fillId="0" borderId="0"/>
    <xf numFmtId="9" fontId="17" fillId="0" borderId="0" applyFont="0" applyFill="0" applyBorder="0" applyAlignment="0" applyProtection="0"/>
    <xf numFmtId="0" fontId="19" fillId="0" borderId="0" applyNumberFormat="0" applyFill="0" applyBorder="0" applyAlignment="0" applyProtection="0"/>
    <xf numFmtId="0" fontId="47" fillId="19" borderId="0" applyNumberFormat="0" applyBorder="0" applyAlignment="0" applyProtection="0"/>
  </cellStyleXfs>
  <cellXfs count="48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0" fontId="6" fillId="0" borderId="18" xfId="0" applyFont="1" applyFill="1" applyBorder="1" applyAlignment="1">
      <alignment horizontal="center" vertical="center" wrapText="1"/>
    </xf>
    <xf numFmtId="2" fontId="3" fillId="0" borderId="0" xfId="0" applyNumberFormat="1" applyFont="1" applyAlignment="1">
      <alignment vertical="center"/>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0" xfId="0" applyFont="1" applyBorder="1"/>
    <xf numFmtId="0" fontId="3" fillId="0" borderId="21" xfId="0" applyFont="1" applyBorder="1"/>
    <xf numFmtId="0" fontId="3" fillId="0" borderId="22"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0" fontId="13" fillId="2" borderId="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8" borderId="29" xfId="0" applyFont="1" applyFill="1" applyBorder="1" applyAlignment="1">
      <alignment vertical="center"/>
    </xf>
    <xf numFmtId="0" fontId="3" fillId="3" borderId="29"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7" borderId="31" xfId="0" applyFont="1" applyFill="1" applyBorder="1" applyAlignment="1">
      <alignment vertical="center"/>
    </xf>
    <xf numFmtId="0" fontId="13" fillId="0" borderId="0" xfId="0" applyFont="1" applyBorder="1" applyAlignment="1">
      <alignment vertical="center"/>
    </xf>
    <xf numFmtId="0" fontId="13"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3" fillId="0" borderId="0" xfId="0" applyFont="1" applyFill="1" applyAlignment="1">
      <alignment vertical="top"/>
    </xf>
    <xf numFmtId="0" fontId="3" fillId="0" borderId="3" xfId="0" applyFont="1" applyFill="1" applyBorder="1" applyAlignment="1">
      <alignment vertical="top"/>
    </xf>
    <xf numFmtId="0" fontId="3" fillId="0" borderId="0" xfId="0" applyFont="1" applyFill="1" applyBorder="1" applyAlignment="1">
      <alignment vertical="top"/>
    </xf>
    <xf numFmtId="0" fontId="21" fillId="0" borderId="0" xfId="0" applyFont="1" applyAlignment="1">
      <alignment horizontal="center"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Fill="1" applyBorder="1" applyAlignment="1">
      <alignment vertical="top"/>
    </xf>
    <xf numFmtId="0" fontId="3" fillId="0" borderId="22" xfId="0" applyFont="1" applyBorder="1" applyAlignment="1">
      <alignment vertical="center"/>
    </xf>
    <xf numFmtId="0" fontId="16" fillId="5" borderId="33"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7" fillId="0" borderId="39" xfId="0" applyFont="1" applyFill="1" applyBorder="1" applyAlignment="1">
      <alignment horizontal="left" vertical="center" wrapText="1"/>
    </xf>
    <xf numFmtId="0" fontId="8" fillId="0" borderId="39" xfId="0" applyFont="1" applyBorder="1" applyAlignment="1">
      <alignment vertical="center"/>
    </xf>
    <xf numFmtId="0" fontId="8" fillId="0" borderId="40"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16" fillId="5" borderId="52"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0" xfId="0" applyFont="1" applyBorder="1" applyAlignment="1">
      <alignment horizontal="center" vertical="center"/>
    </xf>
    <xf numFmtId="0" fontId="16" fillId="0" borderId="42"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24" fillId="0" borderId="0" xfId="0" applyFont="1" applyAlignment="1">
      <alignment horizontal="center" vertical="center"/>
    </xf>
    <xf numFmtId="0" fontId="7" fillId="0" borderId="41" xfId="0" applyFont="1" applyFill="1" applyBorder="1" applyAlignment="1">
      <alignment horizontal="left" vertical="center" wrapText="1"/>
    </xf>
    <xf numFmtId="0" fontId="16" fillId="0" borderId="48" xfId="0" applyFont="1" applyFill="1" applyBorder="1" applyAlignment="1">
      <alignment horizontal="center" vertical="center" wrapText="1"/>
    </xf>
    <xf numFmtId="0" fontId="8" fillId="0" borderId="48" xfId="0" applyFont="1" applyBorder="1" applyAlignment="1">
      <alignment vertical="center"/>
    </xf>
    <xf numFmtId="0" fontId="7" fillId="0" borderId="56" xfId="0" applyFont="1" applyFill="1" applyBorder="1" applyAlignment="1">
      <alignment horizontal="left" vertical="center" wrapText="1"/>
    </xf>
    <xf numFmtId="0" fontId="16" fillId="0" borderId="57" xfId="0" applyFont="1" applyFill="1" applyBorder="1" applyAlignment="1">
      <alignment horizontal="center" vertical="center" wrapText="1"/>
    </xf>
    <xf numFmtId="0" fontId="8" fillId="0" borderId="56" xfId="0" applyFont="1" applyBorder="1" applyAlignment="1">
      <alignment vertical="center"/>
    </xf>
    <xf numFmtId="0" fontId="8" fillId="0" borderId="57" xfId="0" applyFont="1" applyBorder="1" applyAlignment="1">
      <alignment vertical="center"/>
    </xf>
    <xf numFmtId="0" fontId="7" fillId="0" borderId="59" xfId="0" applyFont="1" applyFill="1" applyBorder="1" applyAlignment="1">
      <alignment horizontal="left" vertical="center" wrapText="1"/>
    </xf>
    <xf numFmtId="0" fontId="16" fillId="0" borderId="60" xfId="0" applyFont="1" applyFill="1" applyBorder="1" applyAlignment="1">
      <alignment horizontal="center" vertical="center" wrapText="1"/>
    </xf>
    <xf numFmtId="0" fontId="8" fillId="0" borderId="59" xfId="0" applyFont="1" applyBorder="1" applyAlignment="1">
      <alignment vertical="center"/>
    </xf>
    <xf numFmtId="0" fontId="8" fillId="0" borderId="60" xfId="0" applyFont="1" applyBorder="1" applyAlignment="1">
      <alignment vertical="center"/>
    </xf>
    <xf numFmtId="0" fontId="7" fillId="0" borderId="62" xfId="0" applyFont="1" applyFill="1" applyBorder="1" applyAlignment="1">
      <alignment horizontal="left" vertical="center" wrapText="1"/>
    </xf>
    <xf numFmtId="0" fontId="16" fillId="0" borderId="63" xfId="0" applyFont="1" applyFill="1" applyBorder="1" applyAlignment="1">
      <alignment horizontal="center" vertical="center" wrapText="1"/>
    </xf>
    <xf numFmtId="0" fontId="8" fillId="0" borderId="62" xfId="0" applyFont="1" applyBorder="1" applyAlignment="1">
      <alignment vertical="center"/>
    </xf>
    <xf numFmtId="0" fontId="8" fillId="0" borderId="63" xfId="0" applyFont="1" applyBorder="1" applyAlignment="1">
      <alignment vertical="center"/>
    </xf>
    <xf numFmtId="0" fontId="16" fillId="0" borderId="66" xfId="0" applyFont="1" applyFill="1" applyBorder="1" applyAlignment="1">
      <alignment horizontal="center" vertical="center" wrapText="1"/>
    </xf>
    <xf numFmtId="0" fontId="8" fillId="0" borderId="65" xfId="0" applyFont="1" applyBorder="1" applyAlignment="1">
      <alignment vertical="center"/>
    </xf>
    <xf numFmtId="0" fontId="8" fillId="0" borderId="66" xfId="0" applyFont="1" applyBorder="1" applyAlignment="1">
      <alignment vertical="center"/>
    </xf>
    <xf numFmtId="0" fontId="8" fillId="0" borderId="68" xfId="0" applyFont="1" applyBorder="1" applyAlignment="1">
      <alignment vertical="center"/>
    </xf>
    <xf numFmtId="0" fontId="8" fillId="0" borderId="69" xfId="0" applyFont="1" applyBorder="1" applyAlignment="1">
      <alignment vertical="center"/>
    </xf>
    <xf numFmtId="0" fontId="7" fillId="0" borderId="71" xfId="0" applyFont="1" applyFill="1" applyBorder="1" applyAlignment="1">
      <alignment horizontal="left" vertical="center" wrapText="1"/>
    </xf>
    <xf numFmtId="0" fontId="16" fillId="0" borderId="72" xfId="0" applyFont="1" applyFill="1" applyBorder="1" applyAlignment="1">
      <alignment horizontal="center" vertical="center" wrapText="1"/>
    </xf>
    <xf numFmtId="0" fontId="8" fillId="0" borderId="71" xfId="0" applyFont="1" applyBorder="1" applyAlignment="1">
      <alignment vertical="center"/>
    </xf>
    <xf numFmtId="0" fontId="8" fillId="0" borderId="72" xfId="0" applyFont="1" applyBorder="1" applyAlignment="1">
      <alignment vertical="center"/>
    </xf>
    <xf numFmtId="0" fontId="7" fillId="0" borderId="74" xfId="0" applyFont="1" applyFill="1" applyBorder="1" applyAlignment="1">
      <alignment horizontal="left" vertical="center" wrapText="1"/>
    </xf>
    <xf numFmtId="0" fontId="16" fillId="0" borderId="75" xfId="0" applyFont="1" applyFill="1" applyBorder="1" applyAlignment="1">
      <alignment horizontal="center" vertical="center" wrapText="1"/>
    </xf>
    <xf numFmtId="0" fontId="8" fillId="0" borderId="74" xfId="0" applyFont="1" applyBorder="1" applyAlignment="1">
      <alignment vertical="center"/>
    </xf>
    <xf numFmtId="0" fontId="8" fillId="0" borderId="75" xfId="0" applyFont="1" applyBorder="1" applyAlignment="1">
      <alignment vertical="center"/>
    </xf>
    <xf numFmtId="0" fontId="7" fillId="0" borderId="0" xfId="0" applyFont="1" applyFill="1" applyBorder="1" applyAlignment="1">
      <alignment horizontal="left" vertical="center" wrapText="1"/>
    </xf>
    <xf numFmtId="0" fontId="3" fillId="0" borderId="20" xfId="0" applyFont="1" applyFill="1" applyBorder="1" applyAlignment="1">
      <alignment vertical="center"/>
    </xf>
    <xf numFmtId="0" fontId="24" fillId="0" borderId="21" xfId="0" applyFont="1" applyBorder="1" applyAlignment="1">
      <alignment horizontal="center" vertical="center"/>
    </xf>
    <xf numFmtId="0" fontId="7" fillId="0" borderId="21" xfId="0" applyFont="1" applyFill="1" applyBorder="1" applyAlignment="1">
      <alignment horizontal="left" vertical="center" wrapText="1"/>
    </xf>
    <xf numFmtId="0" fontId="16" fillId="0" borderId="79" xfId="0" applyFont="1" applyFill="1" applyBorder="1" applyAlignment="1">
      <alignment horizontal="center" vertical="center" wrapText="1"/>
    </xf>
    <xf numFmtId="0" fontId="8" fillId="0" borderId="81" xfId="0" applyFont="1" applyBorder="1" applyAlignment="1">
      <alignment vertical="center"/>
    </xf>
    <xf numFmtId="0" fontId="7" fillId="0" borderId="81" xfId="0" applyFont="1" applyFill="1" applyBorder="1" applyAlignment="1">
      <alignment horizontal="left" vertical="center" wrapText="1"/>
    </xf>
    <xf numFmtId="0" fontId="8" fillId="0" borderId="79" xfId="0" applyFont="1" applyBorder="1" applyAlignment="1">
      <alignment vertical="center"/>
    </xf>
    <xf numFmtId="0" fontId="16" fillId="0" borderId="83" xfId="0" applyFont="1" applyFill="1" applyBorder="1" applyAlignment="1">
      <alignment horizontal="center" vertical="center" wrapText="1"/>
    </xf>
    <xf numFmtId="0" fontId="8" fillId="0" borderId="85" xfId="0" applyFont="1" applyBorder="1" applyAlignment="1">
      <alignment vertical="center"/>
    </xf>
    <xf numFmtId="0" fontId="7" fillId="0" borderId="85" xfId="0" applyFont="1" applyFill="1" applyBorder="1" applyAlignment="1">
      <alignment horizontal="left" vertical="center" wrapText="1"/>
    </xf>
    <xf numFmtId="0" fontId="8" fillId="0" borderId="83" xfId="0" applyFont="1" applyBorder="1" applyAlignment="1">
      <alignment vertical="center"/>
    </xf>
    <xf numFmtId="0" fontId="16" fillId="0" borderId="87" xfId="0" applyFont="1" applyFill="1" applyBorder="1" applyAlignment="1">
      <alignment horizontal="center" vertical="center" wrapText="1"/>
    </xf>
    <xf numFmtId="0" fontId="8" fillId="0" borderId="89" xfId="0" applyFont="1" applyBorder="1" applyAlignment="1">
      <alignment vertical="center"/>
    </xf>
    <xf numFmtId="0" fontId="7" fillId="0" borderId="89" xfId="0" applyFont="1" applyFill="1" applyBorder="1" applyAlignment="1">
      <alignment horizontal="left" vertical="center" wrapText="1"/>
    </xf>
    <xf numFmtId="0" fontId="8" fillId="0" borderId="87" xfId="0" applyFont="1" applyBorder="1" applyAlignment="1">
      <alignment vertical="center"/>
    </xf>
    <xf numFmtId="0" fontId="16" fillId="0" borderId="91" xfId="0" applyFont="1" applyFill="1" applyBorder="1" applyAlignment="1">
      <alignment horizontal="center" vertical="center" wrapText="1"/>
    </xf>
    <xf numFmtId="0" fontId="8" fillId="0" borderId="93" xfId="0" applyFont="1" applyBorder="1" applyAlignment="1">
      <alignment vertical="center"/>
    </xf>
    <xf numFmtId="0" fontId="7" fillId="0" borderId="93" xfId="0" applyFont="1" applyFill="1" applyBorder="1" applyAlignment="1">
      <alignment horizontal="left" vertical="center" wrapText="1"/>
    </xf>
    <xf numFmtId="0" fontId="8" fillId="0" borderId="91" xfId="0" applyFont="1" applyBorder="1" applyAlignment="1">
      <alignment vertical="center"/>
    </xf>
    <xf numFmtId="0" fontId="16" fillId="0" borderId="95" xfId="0" applyFont="1" applyFill="1" applyBorder="1" applyAlignment="1">
      <alignment horizontal="center" vertical="center" wrapText="1"/>
    </xf>
    <xf numFmtId="0" fontId="8" fillId="0" borderId="97" xfId="0" applyFont="1" applyBorder="1" applyAlignment="1">
      <alignment vertical="center"/>
    </xf>
    <xf numFmtId="0" fontId="7" fillId="0" borderId="97" xfId="0" applyFont="1" applyFill="1" applyBorder="1" applyAlignment="1">
      <alignment horizontal="left" vertical="center" wrapText="1"/>
    </xf>
    <xf numFmtId="0" fontId="8" fillId="0" borderId="95" xfId="0" applyFont="1" applyBorder="1" applyAlignment="1">
      <alignment vertical="center"/>
    </xf>
    <xf numFmtId="0" fontId="7" fillId="0" borderId="56" xfId="0" applyFont="1" applyBorder="1" applyAlignment="1">
      <alignment vertical="center" wrapText="1"/>
    </xf>
    <xf numFmtId="0" fontId="16" fillId="0" borderId="57" xfId="0" applyFont="1" applyBorder="1" applyAlignment="1">
      <alignment horizontal="center" vertical="center" wrapText="1"/>
    </xf>
    <xf numFmtId="0" fontId="7" fillId="0" borderId="57" xfId="0" applyFont="1" applyBorder="1" applyAlignment="1">
      <alignment vertical="center" wrapText="1"/>
    </xf>
    <xf numFmtId="0" fontId="25" fillId="0" borderId="43" xfId="0" applyFont="1" applyFill="1" applyBorder="1" applyAlignment="1">
      <alignment horizontal="left" vertical="center" wrapText="1"/>
    </xf>
    <xf numFmtId="0" fontId="25" fillId="0" borderId="39" xfId="0" applyFont="1" applyFill="1" applyBorder="1" applyAlignment="1">
      <alignment horizontal="left" vertical="center" wrapText="1"/>
    </xf>
    <xf numFmtId="0" fontId="25" fillId="0" borderId="39" xfId="0" applyFont="1" applyFill="1" applyBorder="1" applyAlignment="1">
      <alignment horizontal="left" wrapText="1"/>
    </xf>
    <xf numFmtId="0" fontId="25" fillId="0" borderId="56"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65"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59" xfId="0" applyFont="1" applyFill="1" applyBorder="1" applyAlignment="1">
      <alignment horizontal="left" vertical="center" wrapText="1"/>
    </xf>
    <xf numFmtId="0" fontId="25" fillId="0" borderId="68" xfId="0" applyFont="1" applyFill="1" applyBorder="1" applyAlignment="1">
      <alignment horizontal="left" vertical="center" wrapText="1"/>
    </xf>
    <xf numFmtId="0" fontId="25" fillId="0" borderId="71" xfId="0" applyFont="1" applyFill="1" applyBorder="1" applyAlignment="1">
      <alignment horizontal="left" vertical="center" wrapText="1"/>
    </xf>
    <xf numFmtId="0" fontId="25" fillId="0" borderId="74" xfId="0" applyFont="1" applyFill="1" applyBorder="1" applyAlignment="1">
      <alignment horizontal="left" vertical="center" wrapText="1"/>
    </xf>
    <xf numFmtId="0" fontId="25" fillId="0" borderId="78" xfId="0" applyFont="1" applyFill="1" applyBorder="1" applyAlignment="1">
      <alignment horizontal="left" vertical="center" wrapText="1"/>
    </xf>
    <xf numFmtId="0" fontId="25" fillId="0" borderId="82" xfId="0" applyFont="1" applyFill="1" applyBorder="1" applyAlignment="1">
      <alignment horizontal="left" vertical="center" wrapText="1"/>
    </xf>
    <xf numFmtId="0" fontId="25" fillId="0" borderId="86" xfId="0" applyFont="1" applyFill="1" applyBorder="1" applyAlignment="1">
      <alignment horizontal="left" vertical="center" wrapText="1"/>
    </xf>
    <xf numFmtId="0" fontId="25" fillId="0" borderId="90" xfId="0" applyFont="1" applyFill="1" applyBorder="1" applyAlignment="1">
      <alignment horizontal="left" vertical="center" wrapText="1"/>
    </xf>
    <xf numFmtId="0" fontId="25" fillId="0" borderId="94" xfId="0" applyFont="1" applyFill="1" applyBorder="1" applyAlignment="1">
      <alignment horizontal="left" vertical="center" wrapText="1"/>
    </xf>
    <xf numFmtId="0" fontId="25" fillId="0" borderId="56" xfId="0" applyFont="1" applyBorder="1" applyAlignment="1">
      <alignment vertical="center" wrapText="1"/>
    </xf>
    <xf numFmtId="0" fontId="26" fillId="0" borderId="44" xfId="0" applyFont="1" applyFill="1" applyBorder="1" applyAlignment="1">
      <alignment horizontal="left" vertical="center" wrapText="1"/>
    </xf>
    <xf numFmtId="0" fontId="26" fillId="0" borderId="43" xfId="0" applyFont="1" applyBorder="1" applyAlignment="1">
      <alignment vertical="center"/>
    </xf>
    <xf numFmtId="0" fontId="26" fillId="0" borderId="43" xfId="0" applyFont="1" applyFill="1" applyBorder="1" applyAlignment="1">
      <alignment horizontal="left" vertical="top" wrapText="1"/>
    </xf>
    <xf numFmtId="0" fontId="26" fillId="0" borderId="46" xfId="0" applyFont="1" applyFill="1" applyBorder="1" applyAlignment="1">
      <alignment horizontal="left" vertical="center" wrapText="1"/>
    </xf>
    <xf numFmtId="0" fontId="26" fillId="0" borderId="39" xfId="0" applyFont="1" applyBorder="1" applyAlignment="1">
      <alignment vertical="center"/>
    </xf>
    <xf numFmtId="0" fontId="26" fillId="0" borderId="39" xfId="0" applyFont="1" applyFill="1" applyBorder="1" applyAlignment="1">
      <alignment horizontal="left" vertical="top" wrapText="1"/>
    </xf>
    <xf numFmtId="0" fontId="27" fillId="0" borderId="58" xfId="2" applyFont="1" applyFill="1" applyBorder="1" applyAlignment="1">
      <alignment horizontal="left" vertical="center" wrapText="1"/>
    </xf>
    <xf numFmtId="0" fontId="26" fillId="0" borderId="56" xfId="0" applyFont="1" applyBorder="1" applyAlignment="1">
      <alignment vertical="center"/>
    </xf>
    <xf numFmtId="0" fontId="26" fillId="0" borderId="56" xfId="0" applyFont="1" applyFill="1" applyBorder="1" applyAlignment="1">
      <alignment horizontal="left" vertical="top" wrapText="1"/>
    </xf>
    <xf numFmtId="0" fontId="26" fillId="0" borderId="64" xfId="0" applyFont="1" applyFill="1" applyBorder="1" applyAlignment="1">
      <alignment horizontal="left" vertical="center" wrapText="1"/>
    </xf>
    <xf numFmtId="0" fontId="26" fillId="0" borderId="62" xfId="0" applyFont="1" applyBorder="1" applyAlignment="1">
      <alignment vertical="center"/>
    </xf>
    <xf numFmtId="0" fontId="26" fillId="0" borderId="62" xfId="0" applyFont="1" applyFill="1" applyBorder="1" applyAlignment="1">
      <alignment horizontal="left" vertical="top" wrapText="1"/>
    </xf>
    <xf numFmtId="0" fontId="26" fillId="0" borderId="67" xfId="0" applyFont="1" applyFill="1" applyBorder="1" applyAlignment="1">
      <alignment horizontal="left" vertical="center" wrapText="1"/>
    </xf>
    <xf numFmtId="0" fontId="26" fillId="0" borderId="65" xfId="0" applyFont="1" applyBorder="1" applyAlignment="1">
      <alignment vertical="center"/>
    </xf>
    <xf numFmtId="0" fontId="26" fillId="0" borderId="65" xfId="0" applyFont="1" applyFill="1" applyBorder="1" applyAlignment="1">
      <alignment horizontal="left" vertical="top" wrapText="1"/>
    </xf>
    <xf numFmtId="0" fontId="26" fillId="0" borderId="45" xfId="0" applyFont="1" applyFill="1" applyBorder="1" applyAlignment="1">
      <alignment horizontal="left" vertical="center" wrapText="1"/>
    </xf>
    <xf numFmtId="0" fontId="26" fillId="0" borderId="41" xfId="0" applyFont="1" applyBorder="1" applyAlignment="1">
      <alignment vertical="center"/>
    </xf>
    <xf numFmtId="0" fontId="26" fillId="0" borderId="41" xfId="0" applyFont="1" applyFill="1" applyBorder="1" applyAlignment="1">
      <alignment horizontal="left" vertical="top" wrapText="1"/>
    </xf>
    <xf numFmtId="0" fontId="26" fillId="0" borderId="41" xfId="0" applyFont="1" applyBorder="1" applyAlignment="1">
      <alignment vertical="center" wrapText="1"/>
    </xf>
    <xf numFmtId="0" fontId="26" fillId="0" borderId="61" xfId="0" applyFont="1" applyFill="1" applyBorder="1" applyAlignment="1">
      <alignment horizontal="left" vertical="center" wrapText="1"/>
    </xf>
    <xf numFmtId="0" fontId="26" fillId="0" borderId="59" xfId="0" applyFont="1" applyBorder="1" applyAlignment="1">
      <alignment vertical="center"/>
    </xf>
    <xf numFmtId="0" fontId="26" fillId="0" borderId="59" xfId="0" applyFont="1" applyFill="1" applyBorder="1" applyAlignment="1">
      <alignment horizontal="left" vertical="top" wrapText="1"/>
    </xf>
    <xf numFmtId="0" fontId="26" fillId="0" borderId="41" xfId="0" applyFont="1" applyFill="1" applyBorder="1" applyAlignment="1">
      <alignment horizontal="left" vertical="center" wrapText="1"/>
    </xf>
    <xf numFmtId="0" fontId="26" fillId="0" borderId="39"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68" xfId="0" applyFont="1" applyBorder="1" applyAlignment="1">
      <alignment vertical="center"/>
    </xf>
    <xf numFmtId="0" fontId="26" fillId="0" borderId="68" xfId="0" applyFont="1" applyFill="1" applyBorder="1" applyAlignment="1">
      <alignment horizontal="left" vertical="center" wrapText="1"/>
    </xf>
    <xf numFmtId="0" fontId="26" fillId="0" borderId="73" xfId="0" applyFont="1" applyFill="1" applyBorder="1" applyAlignment="1">
      <alignment horizontal="left" vertical="center" wrapText="1"/>
    </xf>
    <xf numFmtId="0" fontId="26" fillId="0" borderId="71" xfId="0" applyFont="1" applyBorder="1" applyAlignment="1">
      <alignment vertical="center"/>
    </xf>
    <xf numFmtId="0" fontId="26" fillId="0" borderId="71" xfId="0" applyFont="1" applyFill="1" applyBorder="1" applyAlignment="1">
      <alignment horizontal="left" vertical="center" wrapText="1"/>
    </xf>
    <xf numFmtId="0" fontId="26" fillId="0" borderId="58" xfId="0" applyFont="1" applyFill="1" applyBorder="1" applyAlignment="1">
      <alignment horizontal="left" vertical="center" wrapText="1"/>
    </xf>
    <xf numFmtId="0" fontId="26" fillId="0" borderId="56"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26" fillId="0" borderId="76" xfId="0" applyFont="1" applyFill="1" applyBorder="1" applyAlignment="1">
      <alignment horizontal="left" vertical="center" wrapText="1"/>
    </xf>
    <xf numFmtId="0" fontId="26" fillId="0" borderId="74" xfId="0" applyFont="1" applyBorder="1" applyAlignment="1">
      <alignment vertical="center"/>
    </xf>
    <xf numFmtId="0" fontId="26" fillId="0" borderId="74" xfId="0" applyFont="1" applyFill="1" applyBorder="1" applyAlignment="1">
      <alignment horizontal="left" vertical="center" wrapText="1"/>
    </xf>
    <xf numFmtId="0" fontId="26" fillId="0" borderId="46"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62" xfId="0" applyFont="1" applyFill="1" applyBorder="1" applyAlignment="1">
      <alignment horizontal="left" vertical="center" wrapText="1"/>
    </xf>
    <xf numFmtId="0" fontId="26" fillId="0" borderId="80" xfId="0" applyFont="1" applyFill="1" applyBorder="1" applyAlignment="1">
      <alignment horizontal="left" vertical="center" wrapText="1"/>
    </xf>
    <xf numFmtId="0" fontId="26" fillId="0" borderId="81" xfId="0" applyFont="1" applyBorder="1" applyAlignment="1">
      <alignment vertical="center"/>
    </xf>
    <xf numFmtId="0" fontId="26" fillId="0" borderId="81" xfId="0" applyFont="1" applyFill="1" applyBorder="1" applyAlignment="1">
      <alignment horizontal="left" vertical="center" wrapText="1"/>
    </xf>
    <xf numFmtId="0" fontId="26" fillId="0" borderId="84" xfId="0" applyFont="1" applyFill="1" applyBorder="1" applyAlignment="1">
      <alignment horizontal="left" vertical="center" wrapText="1"/>
    </xf>
    <xf numFmtId="0" fontId="26" fillId="0" borderId="85" xfId="0" applyFont="1" applyBorder="1" applyAlignment="1">
      <alignment vertical="center"/>
    </xf>
    <xf numFmtId="0" fontId="26" fillId="0" borderId="85" xfId="0" applyFont="1" applyFill="1" applyBorder="1" applyAlignment="1">
      <alignment horizontal="left" vertical="center" wrapText="1"/>
    </xf>
    <xf numFmtId="0" fontId="26" fillId="0" borderId="88" xfId="0" applyFont="1" applyFill="1" applyBorder="1" applyAlignment="1">
      <alignment horizontal="left" vertical="center" wrapText="1"/>
    </xf>
    <xf numFmtId="0" fontId="26" fillId="0" borderId="89" xfId="0" applyFont="1" applyBorder="1" applyAlignment="1">
      <alignment vertical="center"/>
    </xf>
    <xf numFmtId="0" fontId="26" fillId="0" borderId="89" xfId="0" applyFont="1" applyFill="1" applyBorder="1" applyAlignment="1">
      <alignment horizontal="left" vertical="center" wrapText="1"/>
    </xf>
    <xf numFmtId="0" fontId="26" fillId="0" borderId="92" xfId="0" applyFont="1" applyFill="1" applyBorder="1" applyAlignment="1">
      <alignment horizontal="left" vertical="center" wrapText="1"/>
    </xf>
    <xf numFmtId="0" fontId="26" fillId="0" borderId="93" xfId="0" applyFont="1" applyBorder="1" applyAlignment="1">
      <alignment vertical="center"/>
    </xf>
    <xf numFmtId="0" fontId="26" fillId="0" borderId="93" xfId="0" applyFont="1" applyFill="1" applyBorder="1" applyAlignment="1">
      <alignment horizontal="left" vertical="center" wrapText="1"/>
    </xf>
    <xf numFmtId="0" fontId="26" fillId="0" borderId="96" xfId="0" applyFont="1" applyFill="1" applyBorder="1" applyAlignment="1">
      <alignment horizontal="left" vertical="center" wrapText="1"/>
    </xf>
    <xf numFmtId="0" fontId="26" fillId="0" borderId="97" xfId="0" applyFont="1" applyBorder="1" applyAlignment="1">
      <alignment vertical="center"/>
    </xf>
    <xf numFmtId="0" fontId="26" fillId="0" borderId="97" xfId="0" applyFont="1" applyFill="1" applyBorder="1" applyAlignment="1">
      <alignment horizontal="left" vertical="center" wrapText="1"/>
    </xf>
    <xf numFmtId="0" fontId="26" fillId="0" borderId="58" xfId="0" applyFont="1" applyBorder="1" applyAlignment="1">
      <alignment vertical="center" wrapText="1"/>
    </xf>
    <xf numFmtId="0" fontId="26" fillId="0" borderId="56" xfId="0" applyFont="1" applyBorder="1" applyAlignment="1">
      <alignment vertical="center" wrapText="1"/>
    </xf>
    <xf numFmtId="0" fontId="26" fillId="0" borderId="56" xfId="0" applyFont="1" applyBorder="1" applyAlignment="1">
      <alignment horizontal="left" vertical="center" wrapText="1"/>
    </xf>
    <xf numFmtId="0" fontId="4" fillId="0" borderId="0" xfId="0" applyFont="1" applyAlignment="1">
      <alignment horizontal="center" vertical="top"/>
    </xf>
    <xf numFmtId="0" fontId="3" fillId="10" borderId="27" xfId="0" applyFont="1" applyFill="1" applyBorder="1" applyAlignment="1">
      <alignment vertical="center"/>
    </xf>
    <xf numFmtId="0" fontId="3" fillId="9" borderId="29" xfId="0" applyFont="1" applyFill="1" applyBorder="1" applyAlignment="1">
      <alignment vertical="center"/>
    </xf>
    <xf numFmtId="0" fontId="22" fillId="0" borderId="0" xfId="0" applyFont="1" applyBorder="1" applyAlignment="1">
      <alignment vertical="center"/>
    </xf>
    <xf numFmtId="0" fontId="0" fillId="0" borderId="0" xfId="0" applyAlignment="1">
      <alignment vertical="center" wrapText="1"/>
    </xf>
    <xf numFmtId="0" fontId="30" fillId="0" borderId="0" xfId="0" applyFont="1"/>
    <xf numFmtId="0" fontId="31" fillId="0" borderId="0" xfId="0" applyFont="1" applyFill="1" applyBorder="1" applyAlignment="1">
      <alignment horizontal="center" vertical="center"/>
    </xf>
    <xf numFmtId="0" fontId="30" fillId="0" borderId="0" xfId="0" applyFont="1" applyFill="1"/>
    <xf numFmtId="0" fontId="37" fillId="0" borderId="52" xfId="0" applyFont="1" applyBorder="1" applyAlignment="1">
      <alignment horizontal="left" vertical="top" wrapText="1"/>
    </xf>
    <xf numFmtId="0" fontId="37" fillId="0" borderId="34" xfId="0" applyFont="1" applyBorder="1" applyAlignment="1">
      <alignment horizontal="left" vertical="center" wrapText="1"/>
    </xf>
    <xf numFmtId="0" fontId="37" fillId="0" borderId="34" xfId="0" applyFont="1" applyFill="1" applyBorder="1" applyAlignment="1">
      <alignment vertical="center" wrapText="1"/>
    </xf>
    <xf numFmtId="0" fontId="37" fillId="0" borderId="35" xfId="0" applyFont="1" applyBorder="1" applyAlignment="1">
      <alignment horizontal="left" vertical="center" wrapText="1"/>
    </xf>
    <xf numFmtId="0" fontId="37" fillId="0" borderId="32" xfId="0" applyFont="1" applyBorder="1" applyAlignment="1">
      <alignment horizontal="left" vertical="center" wrapText="1"/>
    </xf>
    <xf numFmtId="0" fontId="37" fillId="0" borderId="32" xfId="0" applyFont="1" applyFill="1" applyBorder="1" applyAlignment="1">
      <alignment horizontal="left" vertical="center" wrapText="1"/>
    </xf>
    <xf numFmtId="0" fontId="37" fillId="0" borderId="33" xfId="0" applyFont="1" applyBorder="1" applyAlignment="1">
      <alignment horizontal="left" vertical="center" wrapText="1"/>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0" fontId="37" fillId="0" borderId="37" xfId="0" applyFont="1" applyFill="1" applyBorder="1" applyAlignment="1">
      <alignment horizontal="left" vertical="center" wrapText="1"/>
    </xf>
    <xf numFmtId="0" fontId="37" fillId="0" borderId="52" xfId="0" applyFont="1" applyBorder="1" applyAlignment="1">
      <alignment horizontal="left" vertical="center" wrapText="1"/>
    </xf>
    <xf numFmtId="0" fontId="37" fillId="0" borderId="34" xfId="0" applyFont="1" applyFill="1" applyBorder="1" applyAlignment="1">
      <alignment horizontal="left" vertical="center" wrapText="1"/>
    </xf>
    <xf numFmtId="0" fontId="15" fillId="0" borderId="21" xfId="0" applyFont="1" applyBorder="1" applyAlignment="1">
      <alignment vertical="center"/>
    </xf>
    <xf numFmtId="0" fontId="37" fillId="0" borderId="33" xfId="0" applyFont="1" applyFill="1" applyBorder="1" applyAlignment="1">
      <alignment horizontal="left" vertical="top" wrapText="1"/>
    </xf>
    <xf numFmtId="0" fontId="37" fillId="0" borderId="37" xfId="0" applyFont="1" applyFill="1" applyBorder="1" applyAlignment="1">
      <alignment horizontal="left" vertical="top" wrapText="1"/>
    </xf>
    <xf numFmtId="0" fontId="37" fillId="0" borderId="38" xfId="0" applyFont="1" applyFill="1" applyBorder="1" applyAlignment="1">
      <alignment horizontal="left" vertical="top" wrapText="1"/>
    </xf>
    <xf numFmtId="0" fontId="35" fillId="5" borderId="0" xfId="0" applyFont="1" applyFill="1"/>
    <xf numFmtId="0" fontId="3" fillId="0" borderId="15" xfId="0" applyFont="1" applyBorder="1" applyAlignment="1">
      <alignment vertical="center"/>
    </xf>
    <xf numFmtId="0" fontId="3" fillId="0" borderId="16" xfId="0" applyFont="1" applyFill="1" applyBorder="1" applyAlignment="1">
      <alignment vertical="center"/>
    </xf>
    <xf numFmtId="0" fontId="3" fillId="0" borderId="16" xfId="0" applyFont="1" applyBorder="1" applyAlignment="1">
      <alignment horizontal="center" vertical="center"/>
    </xf>
    <xf numFmtId="0" fontId="3" fillId="0" borderId="18" xfId="0" applyFont="1" applyBorder="1" applyAlignment="1">
      <alignment vertical="center"/>
    </xf>
    <xf numFmtId="14" fontId="3" fillId="0" borderId="0" xfId="0" applyNumberFormat="1" applyFont="1" applyBorder="1" applyAlignment="1">
      <alignment horizontal="left" vertical="center"/>
    </xf>
    <xf numFmtId="0" fontId="3" fillId="0" borderId="21" xfId="0" applyFont="1" applyFill="1" applyBorder="1" applyAlignment="1">
      <alignment vertical="center"/>
    </xf>
    <xf numFmtId="0" fontId="3" fillId="0" borderId="21" xfId="0" applyFont="1" applyBorder="1" applyAlignment="1">
      <alignment horizontal="center" vertical="center"/>
    </xf>
    <xf numFmtId="0" fontId="3" fillId="14" borderId="6" xfId="0" applyFont="1" applyFill="1" applyBorder="1" applyAlignment="1">
      <alignment vertical="center" wrapText="1"/>
    </xf>
    <xf numFmtId="0" fontId="3" fillId="0" borderId="0" xfId="0" applyFont="1" applyAlignment="1">
      <alignment vertical="center" wrapText="1"/>
    </xf>
    <xf numFmtId="0" fontId="37" fillId="14" borderId="33" xfId="0" applyFont="1" applyFill="1" applyBorder="1" applyAlignment="1">
      <alignment horizontal="left" vertical="top" wrapText="1"/>
    </xf>
    <xf numFmtId="0" fontId="8" fillId="0" borderId="43" xfId="0" applyFont="1" applyBorder="1" applyAlignment="1">
      <alignment vertical="center" wrapText="1"/>
    </xf>
    <xf numFmtId="0" fontId="3" fillId="0" borderId="16" xfId="0" applyFont="1" applyBorder="1" applyAlignment="1">
      <alignment vertical="center" wrapText="1"/>
    </xf>
    <xf numFmtId="0" fontId="8" fillId="0" borderId="39" xfId="0" applyFont="1" applyBorder="1" applyAlignment="1">
      <alignment vertical="center" wrapText="1"/>
    </xf>
    <xf numFmtId="0" fontId="3" fillId="0" borderId="21" xfId="0" applyFont="1" applyBorder="1" applyAlignment="1">
      <alignment vertical="center" wrapText="1"/>
    </xf>
    <xf numFmtId="0" fontId="44" fillId="0" borderId="39" xfId="0" applyFont="1" applyFill="1" applyBorder="1" applyAlignment="1">
      <alignment horizontal="left" vertical="center" wrapText="1"/>
    </xf>
    <xf numFmtId="0" fontId="44" fillId="0" borderId="65" xfId="0" applyFont="1" applyFill="1" applyBorder="1" applyAlignment="1">
      <alignment horizontal="left" vertical="center" wrapText="1"/>
    </xf>
    <xf numFmtId="0" fontId="8" fillId="0" borderId="56" xfId="0" applyFont="1" applyBorder="1" applyAlignment="1">
      <alignment vertical="center" wrapText="1"/>
    </xf>
    <xf numFmtId="17" fontId="8" fillId="0" borderId="39" xfId="0" applyNumberFormat="1" applyFont="1" applyBorder="1" applyAlignment="1">
      <alignment vertical="center" wrapText="1"/>
    </xf>
    <xf numFmtId="0" fontId="37" fillId="16" borderId="38" xfId="0" applyFont="1" applyFill="1" applyBorder="1" applyAlignment="1">
      <alignment horizontal="left" vertical="center" wrapText="1"/>
    </xf>
    <xf numFmtId="0" fontId="3" fillId="16" borderId="6" xfId="0" applyFont="1" applyFill="1" applyBorder="1" applyAlignment="1">
      <alignment vertical="center" wrapText="1"/>
    </xf>
    <xf numFmtId="0" fontId="37" fillId="16" borderId="34" xfId="0" applyFont="1" applyFill="1" applyBorder="1" applyAlignment="1">
      <alignment horizontal="left" vertical="center" wrapText="1"/>
    </xf>
    <xf numFmtId="0" fontId="37" fillId="16" borderId="35" xfId="0" applyFont="1" applyFill="1" applyBorder="1" applyAlignment="1">
      <alignment horizontal="left" vertical="center" wrapText="1"/>
    </xf>
    <xf numFmtId="0" fontId="37" fillId="17" borderId="33" xfId="0" applyFont="1" applyFill="1" applyBorder="1" applyAlignment="1">
      <alignment horizontal="left" vertical="center" wrapText="1"/>
    </xf>
    <xf numFmtId="0" fontId="37" fillId="16" borderId="35" xfId="0" applyFont="1" applyFill="1" applyBorder="1" applyAlignment="1">
      <alignment horizontal="left" vertical="top" wrapText="1"/>
    </xf>
    <xf numFmtId="0" fontId="37" fillId="16" borderId="53" xfId="0" applyFont="1" applyFill="1" applyBorder="1" applyAlignment="1">
      <alignment horizontal="left" vertical="center" wrapText="1"/>
    </xf>
    <xf numFmtId="0" fontId="1" fillId="0" borderId="0" xfId="0" applyFont="1"/>
    <xf numFmtId="0" fontId="1" fillId="0" borderId="15" xfId="0" applyFont="1" applyBorder="1"/>
    <xf numFmtId="0" fontId="1" fillId="0" borderId="16" xfId="0" applyFont="1" applyBorder="1"/>
    <xf numFmtId="0" fontId="1" fillId="0" borderId="17" xfId="0" applyFont="1" applyBorder="1"/>
    <xf numFmtId="0" fontId="1" fillId="0" borderId="18" xfId="0" applyFont="1" applyBorder="1"/>
    <xf numFmtId="0" fontId="1" fillId="0" borderId="19" xfId="0" applyFont="1" applyBorder="1"/>
    <xf numFmtId="0" fontId="1" fillId="0" borderId="18" xfId="0" applyFont="1" applyFill="1" applyBorder="1"/>
    <xf numFmtId="0" fontId="1" fillId="0" borderId="19" xfId="0" applyFont="1" applyFill="1" applyBorder="1"/>
    <xf numFmtId="0" fontId="1" fillId="0" borderId="0" xfId="0" applyFont="1" applyBorder="1"/>
    <xf numFmtId="0" fontId="12" fillId="0" borderId="0" xfId="0" applyFont="1" applyFill="1" applyBorder="1" applyAlignment="1">
      <alignment horizontal="center" vertical="center"/>
    </xf>
    <xf numFmtId="0" fontId="1" fillId="0" borderId="20" xfId="0" applyFont="1" applyBorder="1"/>
    <xf numFmtId="0" fontId="1" fillId="0" borderId="21" xfId="0" applyFont="1" applyBorder="1"/>
    <xf numFmtId="0" fontId="1" fillId="0" borderId="22" xfId="0" applyFont="1" applyBorder="1"/>
    <xf numFmtId="0" fontId="19" fillId="14" borderId="6" xfId="6" applyFill="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vertical="top" wrapText="1"/>
    </xf>
    <xf numFmtId="0" fontId="23" fillId="0" borderId="32" xfId="0" applyFont="1" applyBorder="1" applyAlignment="1">
      <alignment horizontal="center" vertical="center" wrapText="1"/>
    </xf>
    <xf numFmtId="164" fontId="35" fillId="0" borderId="32" xfId="0" applyNumberFormat="1" applyFont="1" applyFill="1" applyBorder="1" applyAlignment="1">
      <alignment horizontal="center" vertical="center" wrapText="1"/>
    </xf>
    <xf numFmtId="0" fontId="16" fillId="5" borderId="34" xfId="0" applyFont="1" applyFill="1" applyBorder="1" applyAlignment="1">
      <alignment horizontal="center" vertical="center" wrapText="1"/>
    </xf>
    <xf numFmtId="0" fontId="37" fillId="0" borderId="34" xfId="0" applyFont="1" applyFill="1" applyBorder="1" applyAlignment="1">
      <alignment horizontal="left" vertical="top" wrapText="1"/>
    </xf>
    <xf numFmtId="0" fontId="16" fillId="5" borderId="35" xfId="0" applyFont="1" applyFill="1" applyBorder="1" applyAlignment="1">
      <alignment horizontal="center" vertical="center" wrapText="1"/>
    </xf>
    <xf numFmtId="0" fontId="37" fillId="0" borderId="35" xfId="0" applyFont="1" applyFill="1" applyBorder="1" applyAlignment="1">
      <alignment horizontal="left" vertical="top" wrapText="1"/>
    </xf>
    <xf numFmtId="0" fontId="16" fillId="5" borderId="53"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37" fillId="16" borderId="54" xfId="0" applyFont="1" applyFill="1" applyBorder="1" applyAlignment="1">
      <alignment horizontal="left" vertical="center" wrapText="1"/>
    </xf>
    <xf numFmtId="0" fontId="37" fillId="16" borderId="55" xfId="0" applyFont="1" applyFill="1" applyBorder="1" applyAlignment="1">
      <alignment horizontal="left" vertical="center" wrapText="1"/>
    </xf>
    <xf numFmtId="0" fontId="16" fillId="0" borderId="69" xfId="0" applyFont="1" applyFill="1" applyBorder="1" applyAlignment="1">
      <alignment horizontal="center" vertical="center" wrapText="1"/>
    </xf>
    <xf numFmtId="0" fontId="16" fillId="0" borderId="32" xfId="0" applyFont="1" applyBorder="1" applyAlignment="1">
      <alignment horizontal="center" vertical="center" wrapText="1"/>
    </xf>
    <xf numFmtId="0" fontId="26" fillId="0" borderId="41" xfId="0" applyFont="1" applyBorder="1" applyAlignment="1">
      <alignment horizontal="left" vertical="center" wrapText="1"/>
    </xf>
    <xf numFmtId="0" fontId="40" fillId="0" borderId="128" xfId="0" applyFont="1" applyBorder="1" applyAlignment="1">
      <alignment horizontal="left" vertical="center" wrapText="1"/>
    </xf>
    <xf numFmtId="0" fontId="22" fillId="0" borderId="123" xfId="0" applyFont="1" applyBorder="1" applyAlignment="1">
      <alignment horizontal="left" vertical="center" wrapText="1"/>
    </xf>
    <xf numFmtId="0" fontId="40" fillId="0" borderId="33" xfId="0" applyFont="1" applyBorder="1" applyAlignment="1">
      <alignment horizontal="left" vertical="center" wrapText="1"/>
    </xf>
    <xf numFmtId="0" fontId="40" fillId="0" borderId="34" xfId="0" applyFont="1" applyBorder="1" applyAlignment="1">
      <alignment horizontal="left" vertical="top" wrapText="1"/>
    </xf>
    <xf numFmtId="0" fontId="3" fillId="0" borderId="123" xfId="0" applyFont="1" applyBorder="1" applyAlignment="1">
      <alignment horizontal="left" vertical="center" wrapText="1"/>
    </xf>
    <xf numFmtId="0" fontId="3" fillId="0" borderId="0" xfId="0" applyFont="1" applyAlignment="1">
      <alignment horizontal="left" vertical="center"/>
    </xf>
    <xf numFmtId="0" fontId="3" fillId="0" borderId="124" xfId="0" applyFont="1" applyBorder="1" applyAlignment="1">
      <alignment horizontal="left" vertical="center" wrapText="1"/>
    </xf>
    <xf numFmtId="0" fontId="3" fillId="0" borderId="6" xfId="0" applyFont="1" applyBorder="1" applyAlignment="1">
      <alignment horizontal="left" vertical="center" wrapText="1"/>
    </xf>
    <xf numFmtId="0" fontId="3" fillId="0" borderId="123" xfId="0" applyFont="1" applyBorder="1" applyAlignment="1">
      <alignment horizontal="left" vertical="center" wrapText="1" shrinkToFit="1"/>
    </xf>
    <xf numFmtId="0" fontId="3" fillId="0" borderId="0" xfId="0" applyFont="1" applyBorder="1" applyAlignment="1">
      <alignment vertical="center" wrapText="1"/>
    </xf>
    <xf numFmtId="0" fontId="16" fillId="0" borderId="50" xfId="0" applyFont="1" applyBorder="1" applyAlignment="1">
      <alignment horizontal="center" vertical="center" wrapText="1"/>
    </xf>
    <xf numFmtId="0" fontId="16" fillId="0" borderId="69" xfId="0" applyFont="1" applyFill="1" applyBorder="1" applyAlignment="1">
      <alignment horizontal="center" vertical="center" wrapText="1"/>
    </xf>
    <xf numFmtId="164" fontId="24" fillId="0" borderId="0" xfId="0" applyNumberFormat="1" applyFont="1" applyAlignment="1">
      <alignment horizontal="center" vertical="center"/>
    </xf>
    <xf numFmtId="0" fontId="37" fillId="0" borderId="132" xfId="0" applyFont="1" applyFill="1" applyBorder="1" applyAlignment="1">
      <alignment horizontal="left" vertical="top" wrapText="1"/>
    </xf>
    <xf numFmtId="0" fontId="3" fillId="15" borderId="123" xfId="0" applyFont="1" applyFill="1" applyBorder="1" applyAlignment="1">
      <alignment vertical="center" wrapText="1"/>
    </xf>
    <xf numFmtId="0" fontId="27" fillId="0" borderId="64" xfId="2" applyFont="1" applyFill="1" applyBorder="1" applyAlignment="1">
      <alignment horizontal="left" vertical="center" wrapText="1"/>
    </xf>
    <xf numFmtId="0" fontId="16" fillId="3" borderId="14" xfId="0" applyFont="1" applyFill="1" applyBorder="1" applyAlignment="1">
      <alignment horizontal="center" vertical="center" wrapText="1"/>
    </xf>
    <xf numFmtId="0" fontId="16" fillId="3" borderId="63"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44" fillId="0" borderId="62" xfId="0" applyFont="1" applyFill="1" applyBorder="1" applyAlignment="1">
      <alignment horizontal="left" vertical="center" wrapText="1"/>
    </xf>
    <xf numFmtId="0" fontId="23" fillId="0" borderId="51" xfId="0" applyFont="1" applyBorder="1" applyAlignment="1">
      <alignment horizontal="center" vertical="center" wrapText="1"/>
    </xf>
    <xf numFmtId="0" fontId="16" fillId="3" borderId="51" xfId="0" applyFont="1" applyFill="1" applyBorder="1" applyAlignment="1">
      <alignment horizontal="center" vertical="center" wrapText="1"/>
    </xf>
    <xf numFmtId="0" fontId="43" fillId="3" borderId="134" xfId="0" applyFont="1" applyFill="1" applyBorder="1" applyAlignment="1">
      <alignment horizontal="left" vertical="center" wrapText="1"/>
    </xf>
    <xf numFmtId="0" fontId="44" fillId="0" borderId="135" xfId="0" applyFont="1" applyFill="1" applyBorder="1" applyAlignment="1">
      <alignment horizontal="left" vertical="center" wrapText="1"/>
    </xf>
    <xf numFmtId="0" fontId="7" fillId="0" borderId="136" xfId="0" applyFont="1" applyFill="1" applyBorder="1" applyAlignment="1">
      <alignment horizontal="left" vertical="center" wrapText="1"/>
    </xf>
    <xf numFmtId="0" fontId="0" fillId="3" borderId="14" xfId="0" applyFill="1" applyBorder="1" applyAlignment="1">
      <alignment horizontal="center" vertical="center" wrapText="1"/>
    </xf>
    <xf numFmtId="0" fontId="44" fillId="0" borderId="41" xfId="0" applyFont="1" applyFill="1" applyBorder="1" applyAlignment="1">
      <alignment horizontal="left" vertical="center" wrapText="1"/>
    </xf>
    <xf numFmtId="17" fontId="8" fillId="0" borderId="41" xfId="0" applyNumberFormat="1" applyFont="1" applyBorder="1" applyAlignment="1">
      <alignment vertical="center" wrapText="1"/>
    </xf>
    <xf numFmtId="0" fontId="8" fillId="0" borderId="62" xfId="0" applyFont="1" applyBorder="1" applyAlignment="1">
      <alignment vertical="center" wrapText="1"/>
    </xf>
    <xf numFmtId="0" fontId="3" fillId="3" borderId="1" xfId="0" applyFont="1" applyFill="1" applyBorder="1" applyAlignment="1">
      <alignment vertical="center"/>
    </xf>
    <xf numFmtId="0" fontId="16" fillId="3" borderId="137" xfId="0" applyFont="1" applyFill="1" applyBorder="1" applyAlignment="1">
      <alignment horizontal="center" vertical="center" wrapText="1"/>
    </xf>
    <xf numFmtId="1" fontId="43" fillId="3" borderId="134" xfId="0" applyNumberFormat="1" applyFont="1" applyFill="1" applyBorder="1" applyAlignment="1">
      <alignment horizontal="center" vertical="center" wrapText="1"/>
    </xf>
    <xf numFmtId="164" fontId="43" fillId="3" borderId="134" xfId="0" applyNumberFormat="1" applyFont="1" applyFill="1" applyBorder="1" applyAlignment="1">
      <alignment horizontal="center" vertical="center" wrapText="1"/>
    </xf>
    <xf numFmtId="0" fontId="3" fillId="14" borderId="123" xfId="0" applyFont="1" applyFill="1" applyBorder="1" applyAlignment="1">
      <alignment vertical="center" wrapText="1"/>
    </xf>
    <xf numFmtId="0" fontId="37" fillId="0" borderId="139" xfId="0" applyFont="1" applyFill="1" applyBorder="1" applyAlignment="1">
      <alignment horizontal="left" vertical="top" wrapText="1"/>
    </xf>
    <xf numFmtId="0" fontId="37" fillId="0" borderId="138" xfId="0" applyFont="1" applyFill="1" applyBorder="1" applyAlignment="1">
      <alignment horizontal="left" vertical="top" wrapText="1"/>
    </xf>
    <xf numFmtId="0" fontId="37" fillId="0" borderId="133" xfId="0" applyFont="1" applyFill="1" applyBorder="1" applyAlignment="1">
      <alignment horizontal="left" vertical="top" wrapText="1"/>
    </xf>
    <xf numFmtId="0" fontId="37" fillId="0" borderId="141" xfId="0" applyFont="1" applyFill="1" applyBorder="1" applyAlignment="1">
      <alignment horizontal="left" vertical="top" wrapText="1"/>
    </xf>
    <xf numFmtId="0" fontId="37" fillId="0" borderId="142" xfId="0" applyFont="1" applyFill="1" applyBorder="1" applyAlignment="1">
      <alignment horizontal="left" vertical="top" wrapText="1"/>
    </xf>
    <xf numFmtId="0" fontId="37" fillId="0" borderId="143" xfId="0" applyFont="1" applyFill="1" applyBorder="1" applyAlignment="1">
      <alignment horizontal="left" vertical="top" wrapText="1"/>
    </xf>
    <xf numFmtId="0" fontId="45" fillId="18" borderId="123" xfId="0" applyFont="1" applyFill="1" applyBorder="1" applyAlignment="1">
      <alignment wrapText="1"/>
    </xf>
    <xf numFmtId="0" fontId="19" fillId="14" borderId="123" xfId="6" applyFill="1" applyBorder="1" applyAlignment="1">
      <alignment vertical="center" wrapText="1"/>
    </xf>
    <xf numFmtId="0" fontId="19" fillId="14" borderId="123" xfId="2" applyFill="1" applyBorder="1" applyAlignment="1">
      <alignment vertical="center" wrapText="1"/>
    </xf>
    <xf numFmtId="0" fontId="37" fillId="0" borderId="144" xfId="0" applyFont="1" applyFill="1" applyBorder="1" applyAlignment="1">
      <alignment horizontal="left" vertical="top" wrapText="1"/>
    </xf>
    <xf numFmtId="0" fontId="3" fillId="16" borderId="123" xfId="0" applyFont="1" applyFill="1" applyBorder="1" applyAlignment="1">
      <alignment vertical="center" wrapText="1"/>
    </xf>
    <xf numFmtId="0" fontId="3" fillId="17" borderId="123" xfId="0" applyFont="1" applyFill="1" applyBorder="1" applyAlignment="1">
      <alignment vertical="center" wrapText="1"/>
    </xf>
    <xf numFmtId="0" fontId="37" fillId="0" borderId="145" xfId="0" applyFont="1" applyFill="1" applyBorder="1" applyAlignment="1">
      <alignment horizontal="left" vertical="top" wrapText="1"/>
    </xf>
    <xf numFmtId="0" fontId="37" fillId="0" borderId="146" xfId="0" applyFont="1" applyFill="1" applyBorder="1" applyAlignment="1">
      <alignment horizontal="left" vertical="top" wrapText="1"/>
    </xf>
    <xf numFmtId="0" fontId="9"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12" fillId="4" borderId="0" xfId="0" applyFont="1" applyFill="1" applyBorder="1" applyAlignment="1">
      <alignment horizontal="center" vertical="center"/>
    </xf>
    <xf numFmtId="0" fontId="22"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Alignment="1">
      <alignment wrapText="1"/>
    </xf>
    <xf numFmtId="0" fontId="34" fillId="0" borderId="14"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6" xfId="0" applyFont="1" applyBorder="1" applyAlignment="1">
      <alignment horizontal="center" vertical="center" wrapText="1"/>
    </xf>
    <xf numFmtId="164" fontId="34" fillId="0" borderId="14" xfId="0" applyNumberFormat="1" applyFont="1" applyBorder="1" applyAlignment="1">
      <alignment horizontal="center" vertical="center" wrapText="1"/>
    </xf>
    <xf numFmtId="164" fontId="34" fillId="0" borderId="32" xfId="0" applyNumberFormat="1" applyFont="1" applyBorder="1" applyAlignment="1">
      <alignment horizontal="center" vertical="center" wrapText="1"/>
    </xf>
    <xf numFmtId="164" fontId="34" fillId="0" borderId="36" xfId="0" applyNumberFormat="1" applyFont="1" applyBorder="1" applyAlignment="1">
      <alignment horizontal="center" vertical="center" wrapText="1"/>
    </xf>
    <xf numFmtId="0" fontId="23" fillId="0" borderId="32" xfId="0" applyFont="1" applyBorder="1" applyAlignment="1">
      <alignment horizontal="center" vertical="center" wrapText="1"/>
    </xf>
    <xf numFmtId="0" fontId="23" fillId="0" borderId="36" xfId="0" applyFont="1" applyBorder="1" applyAlignment="1">
      <alignment horizontal="center" vertical="center" wrapText="1"/>
    </xf>
    <xf numFmtId="164" fontId="35" fillId="0" borderId="14" xfId="0" applyNumberFormat="1" applyFont="1" applyFill="1" applyBorder="1" applyAlignment="1">
      <alignment horizontal="center" vertical="center" wrapText="1"/>
    </xf>
    <xf numFmtId="164" fontId="35" fillId="0" borderId="32" xfId="0" applyNumberFormat="1" applyFont="1" applyFill="1" applyBorder="1" applyAlignment="1">
      <alignment horizontal="center" vertical="center" wrapText="1"/>
    </xf>
    <xf numFmtId="164" fontId="35" fillId="0" borderId="33" xfId="0" applyNumberFormat="1" applyFont="1" applyFill="1" applyBorder="1" applyAlignment="1">
      <alignment horizontal="center" vertical="center" wrapText="1"/>
    </xf>
    <xf numFmtId="164" fontId="35" fillId="0" borderId="34" xfId="0" applyNumberFormat="1" applyFont="1" applyFill="1" applyBorder="1" applyAlignment="1">
      <alignment horizontal="center" vertical="center" wrapText="1"/>
    </xf>
    <xf numFmtId="164" fontId="35" fillId="0" borderId="37" xfId="0" applyNumberFormat="1" applyFont="1" applyFill="1" applyBorder="1" applyAlignment="1">
      <alignment horizontal="center" vertical="center" wrapText="1"/>
    </xf>
    <xf numFmtId="164" fontId="35" fillId="0" borderId="38" xfId="0" applyNumberFormat="1" applyFont="1" applyFill="1" applyBorder="1" applyAlignment="1">
      <alignment horizontal="center" vertical="center" wrapText="1"/>
    </xf>
    <xf numFmtId="164" fontId="35" fillId="0" borderId="35" xfId="0" applyNumberFormat="1" applyFont="1" applyFill="1" applyBorder="1" applyAlignment="1">
      <alignment horizontal="center" vertical="center" wrapText="1"/>
    </xf>
    <xf numFmtId="164" fontId="35" fillId="0" borderId="52" xfId="0" applyNumberFormat="1" applyFont="1" applyFill="1" applyBorder="1" applyAlignment="1">
      <alignment horizontal="center" vertical="center" wrapText="1"/>
    </xf>
    <xf numFmtId="164" fontId="35" fillId="0" borderId="36" xfId="0" applyNumberFormat="1" applyFont="1" applyFill="1" applyBorder="1" applyAlignment="1">
      <alignment horizontal="center" vertical="center" wrapText="1"/>
    </xf>
    <xf numFmtId="0" fontId="34" fillId="0" borderId="1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4" xfId="0" applyFont="1" applyBorder="1" applyAlignment="1">
      <alignment horizontal="center" vertical="center" wrapText="1"/>
    </xf>
    <xf numFmtId="164" fontId="34" fillId="0" borderId="10" xfId="0" applyNumberFormat="1" applyFont="1" applyBorder="1" applyAlignment="1">
      <alignment horizontal="center" vertical="center" wrapText="1"/>
    </xf>
    <xf numFmtId="164" fontId="34" fillId="0" borderId="14" xfId="0" applyNumberFormat="1" applyFont="1" applyFill="1" applyBorder="1" applyAlignment="1">
      <alignment horizontal="center" vertical="center" wrapText="1"/>
    </xf>
    <xf numFmtId="164" fontId="34" fillId="0" borderId="32" xfId="0" applyNumberFormat="1" applyFont="1" applyFill="1" applyBorder="1" applyAlignment="1">
      <alignment horizontal="center" vertical="center" wrapText="1"/>
    </xf>
    <xf numFmtId="164" fontId="34" fillId="0" borderId="36" xfId="0" applyNumberFormat="1" applyFont="1" applyFill="1" applyBorder="1" applyAlignment="1">
      <alignment horizontal="center" vertical="center" wrapText="1"/>
    </xf>
    <xf numFmtId="0" fontId="23" fillId="0" borderId="52" xfId="0" applyFont="1" applyBorder="1" applyAlignment="1">
      <alignment horizontal="center" vertical="center" wrapText="1"/>
    </xf>
    <xf numFmtId="0" fontId="16" fillId="5" borderId="34" xfId="0" applyFont="1" applyFill="1" applyBorder="1" applyAlignment="1">
      <alignment horizontal="center" vertical="center" wrapText="1"/>
    </xf>
    <xf numFmtId="0" fontId="37" fillId="0" borderId="138" xfId="0" applyFont="1" applyFill="1" applyBorder="1" applyAlignment="1">
      <alignment horizontal="left" vertical="top" wrapText="1"/>
    </xf>
    <xf numFmtId="0" fontId="37" fillId="0" borderId="145" xfId="0" applyFont="1" applyFill="1" applyBorder="1" applyAlignment="1">
      <alignment horizontal="left" vertical="top" wrapText="1"/>
    </xf>
    <xf numFmtId="0" fontId="37" fillId="0" borderId="146" xfId="0" applyFont="1" applyFill="1" applyBorder="1" applyAlignment="1">
      <alignment horizontal="left" vertical="top" wrapText="1"/>
    </xf>
    <xf numFmtId="0" fontId="37" fillId="0" borderId="132" xfId="0" applyFont="1" applyFill="1" applyBorder="1" applyAlignment="1">
      <alignment horizontal="left" vertical="top" wrapText="1"/>
    </xf>
    <xf numFmtId="0" fontId="37" fillId="0" borderId="34" xfId="0" applyFont="1" applyFill="1" applyBorder="1" applyAlignment="1">
      <alignment horizontal="left" vertical="top" wrapText="1"/>
    </xf>
    <xf numFmtId="0" fontId="16" fillId="5" borderId="35" xfId="0" applyFont="1" applyFill="1" applyBorder="1" applyAlignment="1">
      <alignment horizontal="center" vertical="center" wrapText="1"/>
    </xf>
    <xf numFmtId="0" fontId="37" fillId="0" borderId="141" xfId="0" applyFont="1" applyFill="1" applyBorder="1" applyAlignment="1">
      <alignment horizontal="left" vertical="top" wrapText="1"/>
    </xf>
    <xf numFmtId="0" fontId="16" fillId="5" borderId="53"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33" fillId="12" borderId="10" xfId="0" applyFont="1" applyFill="1" applyBorder="1" applyAlignment="1">
      <alignment horizontal="center" vertical="center" wrapText="1"/>
    </xf>
    <xf numFmtId="0" fontId="33" fillId="12" borderId="36" xfId="0" applyFont="1" applyFill="1" applyBorder="1" applyAlignment="1">
      <alignment horizontal="center" vertical="center" wrapText="1"/>
    </xf>
    <xf numFmtId="0" fontId="33" fillId="12" borderId="104" xfId="0" applyFont="1" applyFill="1" applyBorder="1" applyAlignment="1">
      <alignment horizontal="center" vertical="center" wrapText="1"/>
    </xf>
    <xf numFmtId="0" fontId="33" fillId="12" borderId="106" xfId="0" applyFont="1" applyFill="1" applyBorder="1" applyAlignment="1">
      <alignment horizontal="center" vertical="center" wrapText="1"/>
    </xf>
    <xf numFmtId="0" fontId="18" fillId="0" borderId="23" xfId="0" applyFont="1" applyFill="1" applyBorder="1" applyAlignment="1">
      <alignment horizontal="center" vertical="center"/>
    </xf>
    <xf numFmtId="0" fontId="3" fillId="0" borderId="24" xfId="0" applyFont="1" applyBorder="1" applyAlignment="1">
      <alignment horizontal="center" vertical="center"/>
    </xf>
    <xf numFmtId="0" fontId="11" fillId="5" borderId="11" xfId="0" applyFont="1" applyFill="1" applyBorder="1" applyAlignment="1">
      <alignment vertical="center"/>
    </xf>
    <xf numFmtId="0" fontId="3" fillId="0" borderId="12" xfId="0" applyFont="1" applyBorder="1" applyAlignment="1">
      <alignment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33" fillId="12" borderId="103" xfId="0" applyFont="1" applyFill="1" applyBorder="1" applyAlignment="1">
      <alignment horizontal="center" vertical="center" wrapText="1"/>
    </xf>
    <xf numFmtId="0" fontId="17" fillId="12" borderId="105" xfId="0" applyFont="1" applyFill="1" applyBorder="1" applyAlignment="1">
      <alignment horizontal="center" vertical="center" wrapText="1"/>
    </xf>
    <xf numFmtId="0" fontId="17" fillId="12" borderId="36" xfId="0"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164" fontId="18" fillId="0" borderId="12" xfId="0" applyNumberFormat="1" applyFont="1" applyFill="1" applyBorder="1" applyAlignment="1">
      <alignment horizontal="center" vertical="center"/>
    </xf>
    <xf numFmtId="164" fontId="18" fillId="0" borderId="13" xfId="0" applyNumberFormat="1" applyFont="1" applyFill="1" applyBorder="1" applyAlignment="1">
      <alignment horizontal="center" vertical="center"/>
    </xf>
    <xf numFmtId="0" fontId="23" fillId="0" borderId="33" xfId="0" applyFont="1" applyBorder="1" applyAlignment="1">
      <alignment horizontal="center" vertical="center" wrapText="1"/>
    </xf>
    <xf numFmtId="0" fontId="23" fillId="0" borderId="37" xfId="0" applyFont="1" applyBorder="1" applyAlignment="1">
      <alignment horizontal="center" vertical="center" wrapText="1"/>
    </xf>
    <xf numFmtId="0" fontId="3" fillId="16" borderId="124" xfId="0" applyFont="1" applyFill="1" applyBorder="1" applyAlignment="1">
      <alignment horizontal="center" vertical="center" wrapText="1"/>
    </xf>
    <xf numFmtId="0" fontId="3" fillId="16" borderId="129" xfId="0" applyFont="1" applyFill="1" applyBorder="1" applyAlignment="1">
      <alignment horizontal="center" vertical="center" wrapText="1"/>
    </xf>
    <xf numFmtId="0" fontId="3" fillId="16" borderId="130" xfId="0" applyFont="1" applyFill="1" applyBorder="1" applyAlignment="1">
      <alignment horizontal="center" vertical="center" wrapText="1"/>
    </xf>
    <xf numFmtId="0" fontId="23" fillId="0" borderId="50" xfId="0" applyFont="1" applyBorder="1" applyAlignment="1">
      <alignment horizontal="center" vertical="center" wrapText="1"/>
    </xf>
    <xf numFmtId="0" fontId="36" fillId="0" borderId="51" xfId="0" applyFont="1" applyBorder="1" applyAlignment="1">
      <alignment horizontal="center" vertical="center" wrapText="1"/>
    </xf>
    <xf numFmtId="0" fontId="36" fillId="0" borderId="14" xfId="0" applyFont="1" applyBorder="1" applyAlignment="1">
      <alignment horizontal="center" vertical="center" wrapText="1"/>
    </xf>
    <xf numFmtId="164" fontId="35" fillId="0" borderId="50" xfId="0" applyNumberFormat="1" applyFont="1" applyFill="1" applyBorder="1" applyAlignment="1">
      <alignment horizontal="center" vertical="center" wrapText="1"/>
    </xf>
    <xf numFmtId="164" fontId="36" fillId="0" borderId="51" xfId="0" applyNumberFormat="1" applyFont="1" applyFill="1" applyBorder="1" applyAlignment="1">
      <alignment horizontal="center" vertical="center" wrapText="1"/>
    </xf>
    <xf numFmtId="164" fontId="36" fillId="0" borderId="14" xfId="0" applyNumberFormat="1" applyFont="1" applyFill="1" applyBorder="1" applyAlignment="1">
      <alignment horizontal="center" vertical="center" wrapText="1"/>
    </xf>
    <xf numFmtId="0" fontId="3" fillId="14" borderId="124" xfId="0" applyFont="1" applyFill="1" applyBorder="1" applyAlignment="1">
      <alignment horizontal="center" vertical="center" wrapText="1"/>
    </xf>
    <xf numFmtId="0" fontId="3" fillId="14" borderId="129" xfId="0" applyFont="1" applyFill="1" applyBorder="1" applyAlignment="1">
      <alignment horizontal="center" vertical="center" wrapText="1"/>
    </xf>
    <xf numFmtId="0" fontId="3" fillId="16" borderId="124" xfId="0" applyFont="1" applyFill="1" applyBorder="1" applyAlignment="1">
      <alignment horizontal="left" vertical="center" wrapText="1"/>
    </xf>
    <xf numFmtId="0" fontId="3" fillId="16" borderId="129" xfId="0" applyFont="1" applyFill="1" applyBorder="1" applyAlignment="1">
      <alignment horizontal="left" vertical="center" wrapText="1"/>
    </xf>
    <xf numFmtId="0" fontId="37" fillId="16" borderId="54" xfId="0" applyFont="1" applyFill="1" applyBorder="1" applyAlignment="1">
      <alignment horizontal="left" vertical="center" wrapText="1"/>
    </xf>
    <xf numFmtId="0" fontId="37" fillId="16" borderId="55" xfId="0" applyFont="1" applyFill="1" applyBorder="1" applyAlignment="1">
      <alignment horizontal="left" vertical="center" wrapText="1"/>
    </xf>
    <xf numFmtId="0" fontId="37" fillId="3" borderId="53" xfId="0" applyFont="1" applyFill="1" applyBorder="1" applyAlignment="1">
      <alignment horizontal="left" vertical="center" wrapText="1"/>
    </xf>
    <xf numFmtId="0" fontId="37" fillId="3" borderId="54" xfId="0" applyFont="1" applyFill="1" applyBorder="1" applyAlignment="1">
      <alignment horizontal="left" vertical="center" wrapText="1"/>
    </xf>
    <xf numFmtId="0" fontId="33" fillId="12" borderId="140" xfId="0" applyFont="1" applyFill="1" applyBorder="1" applyAlignment="1">
      <alignment horizontal="center" vertical="center" wrapText="1"/>
    </xf>
    <xf numFmtId="0" fontId="22" fillId="0" borderId="124" xfId="0" applyFont="1" applyBorder="1" applyAlignment="1">
      <alignment horizontal="left" vertical="center" wrapText="1"/>
    </xf>
    <xf numFmtId="0" fontId="22" fillId="0" borderId="129" xfId="0" applyFont="1" applyBorder="1" applyAlignment="1">
      <alignment horizontal="left" vertical="center" wrapText="1"/>
    </xf>
    <xf numFmtId="0" fontId="22" fillId="0" borderId="130" xfId="0" applyFont="1" applyBorder="1" applyAlignment="1">
      <alignment horizontal="left" vertical="center" wrapText="1"/>
    </xf>
    <xf numFmtId="0" fontId="46" fillId="19" borderId="0" xfId="7" applyFont="1" applyAlignment="1">
      <alignment horizontal="center" vertical="center"/>
    </xf>
    <xf numFmtId="0" fontId="46" fillId="19" borderId="131" xfId="7" applyFont="1" applyBorder="1" applyAlignment="1">
      <alignment horizontal="center" vertical="center"/>
    </xf>
    <xf numFmtId="0" fontId="22" fillId="0" borderId="125" xfId="0" applyFont="1" applyBorder="1" applyAlignment="1">
      <alignment horizontal="left" vertical="center" wrapText="1"/>
    </xf>
    <xf numFmtId="0" fontId="22" fillId="0" borderId="126" xfId="0" applyFont="1" applyBorder="1" applyAlignment="1">
      <alignment horizontal="left" vertical="center" wrapText="1"/>
    </xf>
    <xf numFmtId="0" fontId="22" fillId="0" borderId="127" xfId="0" applyFont="1" applyBorder="1" applyAlignment="1">
      <alignment horizontal="left" vertical="center" wrapText="1"/>
    </xf>
    <xf numFmtId="0" fontId="3" fillId="0" borderId="0" xfId="0" applyFont="1" applyBorder="1" applyAlignment="1">
      <alignment horizontal="center"/>
    </xf>
    <xf numFmtId="0" fontId="21" fillId="0" borderId="0" xfId="0" applyFont="1" applyAlignment="1">
      <alignment horizontal="center"/>
    </xf>
    <xf numFmtId="0" fontId="13" fillId="0" borderId="0" xfId="0" applyFont="1" applyBorder="1" applyAlignment="1">
      <alignment horizontal="center"/>
    </xf>
    <xf numFmtId="0" fontId="23" fillId="0" borderId="10" xfId="0" applyFont="1" applyBorder="1" applyAlignment="1">
      <alignment horizontal="center" vertical="center" wrapText="1"/>
    </xf>
    <xf numFmtId="0" fontId="16" fillId="0" borderId="69" xfId="0" applyFont="1" applyFill="1" applyBorder="1" applyAlignment="1">
      <alignment horizontal="center" vertical="center" wrapText="1"/>
    </xf>
    <xf numFmtId="0" fontId="0" fillId="0" borderId="77" xfId="0" applyBorder="1" applyAlignment="1">
      <alignment horizontal="center" vertical="center" wrapText="1"/>
    </xf>
    <xf numFmtId="0" fontId="16" fillId="0" borderId="98" xfId="0" applyFont="1" applyFill="1" applyBorder="1" applyAlignment="1">
      <alignment horizontal="center" vertical="center" wrapText="1"/>
    </xf>
    <xf numFmtId="0" fontId="0" fillId="0" borderId="99" xfId="0" applyBorder="1" applyAlignment="1">
      <alignment horizontal="center" vertical="center" wrapText="1"/>
    </xf>
    <xf numFmtId="0" fontId="0" fillId="0" borderId="63" xfId="0" applyBorder="1" applyAlignment="1">
      <alignment horizontal="center" vertical="center" wrapText="1"/>
    </xf>
    <xf numFmtId="0" fontId="16" fillId="0" borderId="32" xfId="0" applyFont="1" applyBorder="1" applyAlignment="1">
      <alignment horizontal="center" vertical="center" wrapText="1"/>
    </xf>
    <xf numFmtId="0" fontId="16" fillId="0" borderId="50" xfId="0" applyFont="1" applyBorder="1" applyAlignment="1">
      <alignment horizontal="center" vertical="center" wrapText="1"/>
    </xf>
    <xf numFmtId="0" fontId="0" fillId="0" borderId="14" xfId="0" applyBorder="1" applyAlignment="1">
      <alignment horizontal="center" vertical="center" wrapText="1"/>
    </xf>
    <xf numFmtId="0" fontId="10" fillId="0" borderId="18" xfId="0" applyFont="1" applyFill="1" applyBorder="1" applyAlignment="1">
      <alignment horizontal="center" vertical="center" wrapText="1"/>
    </xf>
    <xf numFmtId="0" fontId="33" fillId="12" borderId="47" xfId="0" applyFont="1" applyFill="1" applyBorder="1" applyAlignment="1">
      <alignment horizontal="center" vertical="center" wrapText="1"/>
    </xf>
    <xf numFmtId="0" fontId="24" fillId="12" borderId="49" xfId="0" applyFont="1" applyFill="1" applyBorder="1" applyAlignment="1">
      <alignment vertical="center"/>
    </xf>
    <xf numFmtId="0" fontId="33" fillId="12" borderId="121" xfId="0" applyFont="1" applyFill="1" applyBorder="1" applyAlignment="1">
      <alignment horizontal="center" vertical="center" wrapText="1"/>
    </xf>
    <xf numFmtId="0" fontId="33" fillId="12" borderId="122"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13"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112"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11" xfId="0" applyFont="1" applyFill="1" applyBorder="1" applyAlignment="1">
      <alignment horizontal="center" vertical="center" wrapText="1"/>
    </xf>
    <xf numFmtId="0" fontId="2" fillId="6" borderId="119" xfId="0" applyFont="1" applyFill="1" applyBorder="1" applyAlignment="1">
      <alignment horizontal="center" vertical="center" wrapText="1"/>
    </xf>
    <xf numFmtId="0" fontId="2" fillId="6" borderId="120" xfId="0" applyFont="1" applyFill="1" applyBorder="1" applyAlignment="1">
      <alignment horizontal="center" vertical="center" wrapText="1"/>
    </xf>
    <xf numFmtId="0" fontId="2" fillId="6" borderId="118" xfId="0" applyFont="1" applyFill="1" applyBorder="1" applyAlignment="1">
      <alignment horizontal="center" vertical="center" wrapText="1"/>
    </xf>
    <xf numFmtId="0" fontId="2" fillId="6" borderId="110" xfId="0" applyFont="1" applyFill="1" applyBorder="1" applyAlignment="1">
      <alignment horizontal="center" vertical="center" wrapText="1"/>
    </xf>
    <xf numFmtId="0" fontId="2" fillId="6" borderId="116" xfId="0" applyFont="1" applyFill="1" applyBorder="1" applyAlignment="1">
      <alignment horizontal="center" vertical="center" wrapText="1"/>
    </xf>
    <xf numFmtId="0" fontId="2" fillId="6" borderId="117" xfId="0" applyFont="1" applyFill="1" applyBorder="1" applyAlignment="1">
      <alignment horizontal="center" vertical="center" wrapText="1"/>
    </xf>
    <xf numFmtId="0" fontId="0" fillId="0" borderId="51" xfId="0"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33" fillId="12" borderId="114" xfId="0" applyFont="1" applyFill="1" applyBorder="1" applyAlignment="1">
      <alignment horizontal="center" vertical="center" wrapText="1"/>
    </xf>
    <xf numFmtId="0" fontId="33" fillId="12" borderId="115"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cellXfs>
  <cellStyles count="8">
    <cellStyle name="Énfasis4" xfId="7" builtinId="41"/>
    <cellStyle name="Hipervínculo" xfId="2" builtinId="8"/>
    <cellStyle name="Hyperlink" xfId="6" xr:uid="{00000000-000B-0000-0000-000008000000}"/>
    <cellStyle name="Millares [0]" xfId="1" builtinId="6"/>
    <cellStyle name="Normal" xfId="0" builtinId="0"/>
    <cellStyle name="Normal 2" xfId="4" xr:uid="{00000000-0005-0000-0000-000003000000}"/>
    <cellStyle name="Normal 2 8 2" xfId="3" xr:uid="{00000000-0005-0000-0000-000004000000}"/>
    <cellStyle name="Porcentaje 2" xfId="5" xr:uid="{00000000-0005-0000-0000-000005000000}"/>
  </cellStyles>
  <dxfs count="35">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val="0"/>
        <i/>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009900"/>
      <color rgb="FFFF0000"/>
      <color rgb="FFFFDA8F"/>
      <color rgb="FFEE0000"/>
      <color rgb="FFBEE395"/>
      <color rgb="FFCCFF66"/>
      <color rgb="FF5F5F5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77000">
                    <a:srgbClr val="FF0000"/>
                  </a:gs>
                  <a:gs pos="25000">
                    <a:srgbClr val="FFFF00"/>
                  </a:gs>
                  <a:gs pos="41588">
                    <a:srgbClr val="FFFF00"/>
                  </a:gs>
                  <a:gs pos="52208">
                    <a:srgbClr val="FF6600"/>
                  </a:gs>
                  <a:gs pos="62000">
                    <a:srgbClr val="FF6600"/>
                  </a:gs>
                  <a:gs pos="100000">
                    <a:srgbClr val="8E0000"/>
                  </a:gs>
                </a:gsLst>
                <a:lin ang="5400000" scaled="0"/>
              </a:gradFill>
              <a:ln>
                <a:noFill/>
              </a:ln>
              <a:effectLst/>
            </c:spPr>
            <c:extLst>
              <c:ext xmlns:c16="http://schemas.microsoft.com/office/drawing/2014/chart" uri="{C3380CC4-5D6E-409C-BE32-E72D297353CC}">
                <c16:uniqueId val="{00000005-A05E-4852-8A37-3F207BCBAF13}"/>
              </c:ext>
            </c:extLst>
          </c:dPt>
          <c:cat>
            <c:strRef>
              <c:f>Gráficas!$I$12</c:f>
              <c:strCache>
                <c:ptCount val="1"/>
                <c:pt idx="0">
                  <c:v>POLÍTICA GOBIERNO DIGITAL (ANTES GOBIERNO EN LÍNEA)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39398520"/>
        <c:axId val="33939734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GOBIERNO DIGITAL (ANTES GOBIERNO EN LÍNEA)</c:v>
                </c:pt>
              </c:strCache>
            </c:strRef>
          </c:xVal>
          <c:yVal>
            <c:numRef>
              <c:f>Gráficas!$K$12</c:f>
              <c:numCache>
                <c:formatCode>0.0</c:formatCode>
                <c:ptCount val="1"/>
                <c:pt idx="0">
                  <c:v>73.219444444444449</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39398520"/>
        <c:axId val="339397344"/>
      </c:scatterChart>
      <c:catAx>
        <c:axId val="339398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397344"/>
        <c:crosses val="autoZero"/>
        <c:auto val="1"/>
        <c:lblAlgn val="ctr"/>
        <c:lblOffset val="100"/>
        <c:noMultiLvlLbl val="0"/>
      </c:catAx>
      <c:valAx>
        <c:axId val="3393973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3985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00F6-4636-8C9E-7B8249542FF5}"/>
              </c:ext>
            </c:extLst>
          </c:dPt>
          <c:cat>
            <c:strRef>
              <c:f>Gráficas!$J$34:$J$37</c:f>
              <c:strCache>
                <c:ptCount val="4"/>
                <c:pt idx="0">
                  <c:v>TIC para Gobierno Abierto </c:v>
                </c:pt>
                <c:pt idx="1">
                  <c:v>TIC para Servicios </c:v>
                </c:pt>
                <c:pt idx="2">
                  <c:v>TIC para la gestión</c:v>
                </c:pt>
                <c:pt idx="3">
                  <c:v>Seguridad y privacidad de la información </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00F6-4636-8C9E-7B8249542FF5}"/>
            </c:ext>
          </c:extLst>
        </c:ser>
        <c:dLbls>
          <c:showLegendKey val="0"/>
          <c:showVal val="0"/>
          <c:showCatName val="0"/>
          <c:showSerName val="0"/>
          <c:showPercent val="0"/>
          <c:showBubbleSize val="0"/>
        </c:dLbls>
        <c:gapWidth val="150"/>
        <c:axId val="339400872"/>
        <c:axId val="33939420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00F6-4636-8C9E-7B8249542FF5}"/>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F6-4636-8C9E-7B8249542FF5}"/>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F6-4636-8C9E-7B8249542FF5}"/>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00F6-4636-8C9E-7B8249542FF5}"/>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TIC para Gobierno Abierto </c:v>
                </c:pt>
                <c:pt idx="1">
                  <c:v>TIC para Servicios </c:v>
                </c:pt>
                <c:pt idx="2">
                  <c:v>TIC para la gestión</c:v>
                </c:pt>
                <c:pt idx="3">
                  <c:v>Seguridad y privacidad de la información </c:v>
                </c:pt>
              </c:strCache>
            </c:strRef>
          </c:xVal>
          <c:yVal>
            <c:numRef>
              <c:f>Gráficas!$L$34:$L$37</c:f>
              <c:numCache>
                <c:formatCode>0.0</c:formatCode>
                <c:ptCount val="4"/>
                <c:pt idx="0">
                  <c:v>92.76666666666668</c:v>
                </c:pt>
                <c:pt idx="1">
                  <c:v>16.666666666666668</c:v>
                </c:pt>
                <c:pt idx="2">
                  <c:v>96.666666666666671</c:v>
                </c:pt>
                <c:pt idx="3">
                  <c:v>86.777777777777771</c:v>
                </c:pt>
              </c:numCache>
            </c:numRef>
          </c:yVal>
          <c:smooth val="0"/>
          <c:extLst>
            <c:ext xmlns:c16="http://schemas.microsoft.com/office/drawing/2014/chart" uri="{C3380CC4-5D6E-409C-BE32-E72D297353CC}">
              <c16:uniqueId val="{00000008-00F6-4636-8C9E-7B8249542FF5}"/>
            </c:ext>
          </c:extLst>
        </c:ser>
        <c:dLbls>
          <c:showLegendKey val="0"/>
          <c:showVal val="0"/>
          <c:showCatName val="0"/>
          <c:showSerName val="0"/>
          <c:showPercent val="0"/>
          <c:showBubbleSize val="0"/>
        </c:dLbls>
        <c:axId val="339400872"/>
        <c:axId val="339394208"/>
      </c:scatterChart>
      <c:catAx>
        <c:axId val="339400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394208"/>
        <c:crosses val="autoZero"/>
        <c:auto val="1"/>
        <c:lblAlgn val="ctr"/>
        <c:lblOffset val="100"/>
        <c:noMultiLvlLbl val="0"/>
      </c:catAx>
      <c:valAx>
        <c:axId val="3393942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400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32E9-4F0F-A8DB-03865003557C}"/>
              </c:ext>
            </c:extLst>
          </c:dPt>
          <c:cat>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32E9-4F0F-A8DB-03865003557C}"/>
            </c:ext>
          </c:extLst>
        </c:ser>
        <c:dLbls>
          <c:showLegendKey val="0"/>
          <c:showVal val="0"/>
          <c:showCatName val="0"/>
          <c:showSerName val="0"/>
          <c:showPercent val="0"/>
          <c:showBubbleSize val="0"/>
        </c:dLbls>
        <c:gapWidth val="150"/>
        <c:axId val="339398912"/>
        <c:axId val="339396952"/>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32E9-4F0F-A8DB-0386500355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2E9-4F0F-A8DB-0386500355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2E9-4F0F-A8DB-0386500355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32E9-4F0F-A8DB-0386500355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xVal>
          <c:yVal>
            <c:numRef>
              <c:f>Gráficas!$K$57:$K$60</c:f>
              <c:numCache>
                <c:formatCode>0.0</c:formatCode>
                <c:ptCount val="4"/>
                <c:pt idx="0">
                  <c:v>99.6</c:v>
                </c:pt>
                <c:pt idx="1">
                  <c:v>100</c:v>
                </c:pt>
                <c:pt idx="2">
                  <c:v>57</c:v>
                </c:pt>
                <c:pt idx="3">
                  <c:v>100</c:v>
                </c:pt>
              </c:numCache>
            </c:numRef>
          </c:yVal>
          <c:smooth val="0"/>
          <c:extLst>
            <c:ext xmlns:c16="http://schemas.microsoft.com/office/drawing/2014/chart" uri="{C3380CC4-5D6E-409C-BE32-E72D297353CC}">
              <c16:uniqueId val="{00000008-32E9-4F0F-A8DB-03865003557C}"/>
            </c:ext>
          </c:extLst>
        </c:ser>
        <c:dLbls>
          <c:showLegendKey val="0"/>
          <c:showVal val="0"/>
          <c:showCatName val="0"/>
          <c:showSerName val="0"/>
          <c:showPercent val="0"/>
          <c:showBubbleSize val="0"/>
        </c:dLbls>
        <c:axId val="339398912"/>
        <c:axId val="339396952"/>
      </c:scatterChart>
      <c:catAx>
        <c:axId val="33939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396952"/>
        <c:crosses val="autoZero"/>
        <c:auto val="1"/>
        <c:lblAlgn val="ctr"/>
        <c:lblOffset val="100"/>
        <c:noMultiLvlLbl val="0"/>
      </c:catAx>
      <c:valAx>
        <c:axId val="3393969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3989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D64F-4C03-94FF-46E9167CF12F}"/>
              </c:ext>
            </c:extLst>
          </c:dPt>
          <c:cat>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cat>
          <c:val>
            <c:numRef>
              <c:f>Gráficas!$L$81:$L$84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D64F-4C03-94FF-46E9167CF12F}"/>
            </c:ext>
          </c:extLst>
        </c:ser>
        <c:dLbls>
          <c:showLegendKey val="0"/>
          <c:showVal val="0"/>
          <c:showCatName val="0"/>
          <c:showSerName val="0"/>
          <c:showPercent val="0"/>
          <c:showBubbleSize val="0"/>
        </c:dLbls>
        <c:gapWidth val="150"/>
        <c:axId val="339394600"/>
        <c:axId val="339394992"/>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D64F-4C03-94FF-46E9167CF12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64F-4C03-94FF-46E9167CF12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64F-4C03-94FF-46E9167CF12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D64F-4C03-94FF-46E9167CF12F}"/>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xVal>
          <c:yVal>
            <c:numRef>
              <c:f>Gráficas!$M$81:$M$84</c:f>
              <c:numCache>
                <c:formatCode>0.0</c:formatCode>
                <c:ptCount val="4"/>
                <c:pt idx="0">
                  <c:v>0</c:v>
                </c:pt>
                <c:pt idx="1">
                  <c:v>100</c:v>
                </c:pt>
                <c:pt idx="2" formatCode="General">
                  <c:v>0</c:v>
                </c:pt>
                <c:pt idx="3">
                  <c:v>0</c:v>
                </c:pt>
              </c:numCache>
            </c:numRef>
          </c:yVal>
          <c:smooth val="0"/>
          <c:extLst>
            <c:ext xmlns:c16="http://schemas.microsoft.com/office/drawing/2014/chart" uri="{C3380CC4-5D6E-409C-BE32-E72D297353CC}">
              <c16:uniqueId val="{00000008-D64F-4C03-94FF-46E9167CF12F}"/>
            </c:ext>
          </c:extLst>
        </c:ser>
        <c:dLbls>
          <c:showLegendKey val="0"/>
          <c:showVal val="0"/>
          <c:showCatName val="0"/>
          <c:showSerName val="0"/>
          <c:showPercent val="0"/>
          <c:showBubbleSize val="0"/>
        </c:dLbls>
        <c:axId val="339394600"/>
        <c:axId val="339394992"/>
      </c:scatterChart>
      <c:catAx>
        <c:axId val="339394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394992"/>
        <c:crosses val="autoZero"/>
        <c:auto val="1"/>
        <c:lblAlgn val="ctr"/>
        <c:lblOffset val="100"/>
        <c:noMultiLvlLbl val="0"/>
      </c:catAx>
      <c:valAx>
        <c:axId val="3393949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3946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7F49-4718-BC6D-7DD75064FE98}"/>
              </c:ext>
            </c:extLst>
          </c:dPt>
          <c:cat>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cat>
          <c:val>
            <c:numRef>
              <c:f>Gráficas!$L$107:$L$114</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2-7F49-4718-BC6D-7DD75064FE98}"/>
            </c:ext>
          </c:extLst>
        </c:ser>
        <c:dLbls>
          <c:showLegendKey val="0"/>
          <c:showVal val="0"/>
          <c:showCatName val="0"/>
          <c:showSerName val="0"/>
          <c:showPercent val="0"/>
          <c:showBubbleSize val="0"/>
        </c:dLbls>
        <c:gapWidth val="150"/>
        <c:axId val="336337664"/>
        <c:axId val="47674096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15875">
                <a:solidFill>
                  <a:schemeClr val="tx1"/>
                </a:solidFill>
              </a:ln>
              <a:effectLst/>
            </c:spPr>
          </c:marker>
          <c:dPt>
            <c:idx val="0"/>
            <c:marker>
              <c:symbol val="dash"/>
              <c:size val="13"/>
              <c:spPr>
                <a:solidFill>
                  <a:schemeClr val="tx1"/>
                </a:solidFill>
                <a:ln w="158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7F49-4718-BC6D-7DD75064FE98}"/>
              </c:ext>
            </c:extLst>
          </c:dPt>
          <c:dPt>
            <c:idx val="1"/>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5-7F49-4718-BC6D-7DD75064FE98}"/>
              </c:ext>
            </c:extLst>
          </c:dPt>
          <c:dPt>
            <c:idx val="2"/>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6-7F49-4718-BC6D-7DD75064FE98}"/>
              </c:ext>
            </c:extLst>
          </c:dPt>
          <c:dPt>
            <c:idx val="3"/>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7-7F49-4718-BC6D-7DD75064FE98}"/>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xVal>
          <c:yVal>
            <c:numRef>
              <c:f>Gráficas!$M$107:$M$114</c:f>
              <c:numCache>
                <c:formatCode>General</c:formatCode>
                <c:ptCount val="8"/>
                <c:pt idx="0">
                  <c:v>100</c:v>
                </c:pt>
                <c:pt idx="1">
                  <c:v>100</c:v>
                </c:pt>
                <c:pt idx="2" formatCode="0.0">
                  <c:v>87.5</c:v>
                </c:pt>
                <c:pt idx="3" formatCode="0.0">
                  <c:v>91.666666666666671</c:v>
                </c:pt>
                <c:pt idx="4" formatCode="0.0">
                  <c:v>91.666666666666671</c:v>
                </c:pt>
                <c:pt idx="5" formatCode="0.0">
                  <c:v>100</c:v>
                </c:pt>
                <c:pt idx="6" formatCode="0.0">
                  <c:v>100</c:v>
                </c:pt>
                <c:pt idx="7" formatCode="0.0">
                  <c:v>97.5</c:v>
                </c:pt>
              </c:numCache>
            </c:numRef>
          </c:yVal>
          <c:smooth val="0"/>
          <c:extLst>
            <c:ext xmlns:c16="http://schemas.microsoft.com/office/drawing/2014/chart" uri="{C3380CC4-5D6E-409C-BE32-E72D297353CC}">
              <c16:uniqueId val="{00000008-7F49-4718-BC6D-7DD75064FE98}"/>
            </c:ext>
          </c:extLst>
        </c:ser>
        <c:dLbls>
          <c:showLegendKey val="0"/>
          <c:showVal val="0"/>
          <c:showCatName val="0"/>
          <c:showSerName val="0"/>
          <c:showPercent val="0"/>
          <c:showBubbleSize val="0"/>
        </c:dLbls>
        <c:axId val="336337664"/>
        <c:axId val="476740960"/>
      </c:scatterChart>
      <c:catAx>
        <c:axId val="336337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6740960"/>
        <c:crosses val="autoZero"/>
        <c:auto val="1"/>
        <c:lblAlgn val="ctr"/>
        <c:lblOffset val="100"/>
        <c:noMultiLvlLbl val="0"/>
      </c:catAx>
      <c:valAx>
        <c:axId val="4767409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63376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EC4B-4850-B864-30347138155E}"/>
              </c:ext>
            </c:extLst>
          </c:dPt>
          <c:cat>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cat>
          <c:val>
            <c:numRef>
              <c:f>Gráficas!$L$134:$L$137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EC4B-4850-B864-30347138155E}"/>
            </c:ext>
          </c:extLst>
        </c:ser>
        <c:dLbls>
          <c:showLegendKey val="0"/>
          <c:showVal val="0"/>
          <c:showCatName val="0"/>
          <c:showSerName val="0"/>
          <c:showPercent val="0"/>
          <c:showBubbleSize val="0"/>
        </c:dLbls>
        <c:gapWidth val="150"/>
        <c:axId val="476745272"/>
        <c:axId val="47674017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EC4B-4850-B864-30347138155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EC4B-4850-B864-30347138155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EC4B-4850-B864-30347138155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EC4B-4850-B864-30347138155E}"/>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xVal>
          <c:yVal>
            <c:numRef>
              <c:f>Gráficas!$M$134:$M$137</c:f>
              <c:numCache>
                <c:formatCode>0.0</c:formatCode>
                <c:ptCount val="4"/>
                <c:pt idx="0">
                  <c:v>100</c:v>
                </c:pt>
                <c:pt idx="1">
                  <c:v>91.666666666666671</c:v>
                </c:pt>
                <c:pt idx="2">
                  <c:v>66.5</c:v>
                </c:pt>
                <c:pt idx="3">
                  <c:v>87.5</c:v>
                </c:pt>
              </c:numCache>
            </c:numRef>
          </c:yVal>
          <c:smooth val="0"/>
          <c:extLst>
            <c:ext xmlns:c16="http://schemas.microsoft.com/office/drawing/2014/chart" uri="{C3380CC4-5D6E-409C-BE32-E72D297353CC}">
              <c16:uniqueId val="{00000008-EC4B-4850-B864-30347138155E}"/>
            </c:ext>
          </c:extLst>
        </c:ser>
        <c:dLbls>
          <c:showLegendKey val="0"/>
          <c:showVal val="0"/>
          <c:showCatName val="0"/>
          <c:showSerName val="0"/>
          <c:showPercent val="0"/>
          <c:showBubbleSize val="0"/>
        </c:dLbls>
        <c:axId val="476745272"/>
        <c:axId val="476740176"/>
      </c:scatterChart>
      <c:catAx>
        <c:axId val="47674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6740176"/>
        <c:crosses val="autoZero"/>
        <c:auto val="1"/>
        <c:lblAlgn val="ctr"/>
        <c:lblOffset val="100"/>
        <c:noMultiLvlLbl val="0"/>
      </c:catAx>
      <c:valAx>
        <c:axId val="4767401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67452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2.png"/><Relationship Id="rId7" Type="http://schemas.openxmlformats.org/officeDocument/2006/relationships/chart" Target="../charts/chart4.xml"/><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chart" Target="../charts/chart2.xml"/><Relationship Id="rId10" Type="http://schemas.openxmlformats.org/officeDocument/2006/relationships/image" Target="../media/image1.png"/><Relationship Id="rId4" Type="http://schemas.openxmlformats.org/officeDocument/2006/relationships/image" Target="../media/image3.svg"/><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116417</xdr:rowOff>
    </xdr:from>
    <xdr:to>
      <xdr:col>12</xdr:col>
      <xdr:colOff>277000</xdr:colOff>
      <xdr:row>1</xdr:row>
      <xdr:rowOff>1073516</xdr:rowOff>
    </xdr:to>
    <xdr:pic>
      <xdr:nvPicPr>
        <xdr:cNvPr id="3" name="Imagen 2">
          <a:extLst>
            <a:ext uri="{FF2B5EF4-FFF2-40B4-BE49-F238E27FC236}">
              <a16:creationId xmlns:a16="http://schemas.microsoft.com/office/drawing/2014/main" id="{7702D35E-6078-43DE-BA28-E8261F471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105</xdr:row>
      <xdr:rowOff>11907</xdr:rowOff>
    </xdr:from>
    <xdr:to>
      <xdr:col>11</xdr:col>
      <xdr:colOff>461962</xdr:colOff>
      <xdr:row>110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631031</xdr:colOff>
      <xdr:row>1</xdr:row>
      <xdr:rowOff>95250</xdr:rowOff>
    </xdr:from>
    <xdr:to>
      <xdr:col>14</xdr:col>
      <xdr:colOff>19031</xdr:colOff>
      <xdr:row>1</xdr:row>
      <xdr:rowOff>1052349</xdr:rowOff>
    </xdr:to>
    <xdr:pic>
      <xdr:nvPicPr>
        <xdr:cNvPr id="5" name="Imagen 4">
          <a:extLst>
            <a:ext uri="{FF2B5EF4-FFF2-40B4-BE49-F238E27FC236}">
              <a16:creationId xmlns:a16="http://schemas.microsoft.com/office/drawing/2014/main" id="{7852E91A-4325-45F3-ACEC-F3F6DABAEC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93531" y="20240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14288</xdr:colOff>
      <xdr:row>9</xdr:row>
      <xdr:rowOff>4143375</xdr:rowOff>
    </xdr:from>
    <xdr:to>
      <xdr:col>12</xdr:col>
      <xdr:colOff>452861</xdr:colOff>
      <xdr:row>10</xdr:row>
      <xdr:rowOff>22775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699538" y="6175375"/>
          <a:ext cx="1044999" cy="1070525"/>
        </a:xfrm>
        <a:prstGeom prst="rect">
          <a:avLst/>
        </a:prstGeom>
      </xdr:spPr>
    </xdr:pic>
    <xdr:clientData/>
  </xdr:twoCellAnchor>
  <xdr:twoCellAnchor editAs="oneCell">
    <xdr:from>
      <xdr:col>10</xdr:col>
      <xdr:colOff>34925</xdr:colOff>
      <xdr:row>11</xdr:row>
      <xdr:rowOff>1365250</xdr:rowOff>
    </xdr:from>
    <xdr:to>
      <xdr:col>12</xdr:col>
      <xdr:colOff>468586</xdr:colOff>
      <xdr:row>11</xdr:row>
      <xdr:rowOff>2401433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2132925" y="11779250"/>
          <a:ext cx="1125812" cy="1050471"/>
        </a:xfrm>
        <a:prstGeom prst="rect">
          <a:avLst/>
        </a:prstGeom>
      </xdr:spPr>
    </xdr:pic>
    <xdr:clientData/>
  </xdr:twoCellAnchor>
  <xdr:twoCellAnchor editAs="oneCell">
    <xdr:from>
      <xdr:col>6</xdr:col>
      <xdr:colOff>1059656</xdr:colOff>
      <xdr:row>1</xdr:row>
      <xdr:rowOff>47625</xdr:rowOff>
    </xdr:from>
    <xdr:to>
      <xdr:col>6</xdr:col>
      <xdr:colOff>5019656</xdr:colOff>
      <xdr:row>1</xdr:row>
      <xdr:rowOff>1004724</xdr:rowOff>
    </xdr:to>
    <xdr:pic>
      <xdr:nvPicPr>
        <xdr:cNvPr id="6" name="Imagen 5">
          <a:extLst>
            <a:ext uri="{FF2B5EF4-FFF2-40B4-BE49-F238E27FC236}">
              <a16:creationId xmlns:a16="http://schemas.microsoft.com/office/drawing/2014/main" id="{E1AA93FF-1062-4BA6-BF37-993DED0A0E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24750" y="11906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155</xdr:row>
      <xdr:rowOff>35719</xdr:rowOff>
    </xdr:from>
    <xdr:to>
      <xdr:col>11</xdr:col>
      <xdr:colOff>438150</xdr:colOff>
      <xdr:row>160</xdr:row>
      <xdr:rowOff>57151</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392906</xdr:colOff>
      <xdr:row>30</xdr:row>
      <xdr:rowOff>11907</xdr:rowOff>
    </xdr:from>
    <xdr:to>
      <xdr:col>16</xdr:col>
      <xdr:colOff>374906</xdr:colOff>
      <xdr:row>48</xdr:row>
      <xdr:rowOff>37221</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702469</xdr:colOff>
      <xdr:row>54</xdr:row>
      <xdr:rowOff>59531</xdr:rowOff>
    </xdr:from>
    <xdr:to>
      <xdr:col>16</xdr:col>
      <xdr:colOff>714375</xdr:colOff>
      <xdr:row>72</xdr:row>
      <xdr:rowOff>84845</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95249</xdr:colOff>
      <xdr:row>78</xdr:row>
      <xdr:rowOff>59530</xdr:rowOff>
    </xdr:from>
    <xdr:to>
      <xdr:col>17</xdr:col>
      <xdr:colOff>345280</xdr:colOff>
      <xdr:row>99</xdr:row>
      <xdr:rowOff>11906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571500</xdr:colOff>
      <xdr:row>103</xdr:row>
      <xdr:rowOff>107155</xdr:rowOff>
    </xdr:from>
    <xdr:to>
      <xdr:col>18</xdr:col>
      <xdr:colOff>95250</xdr:colOff>
      <xdr:row>124</xdr:row>
      <xdr:rowOff>107156</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xdr:colOff>
      <xdr:row>130</xdr:row>
      <xdr:rowOff>142873</xdr:rowOff>
    </xdr:from>
    <xdr:to>
      <xdr:col>18</xdr:col>
      <xdr:colOff>250033</xdr:colOff>
      <xdr:row>152</xdr:row>
      <xdr:rowOff>95249</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654843</xdr:colOff>
      <xdr:row>1</xdr:row>
      <xdr:rowOff>107157</xdr:rowOff>
    </xdr:from>
    <xdr:to>
      <xdr:col>14</xdr:col>
      <xdr:colOff>42843</xdr:colOff>
      <xdr:row>1</xdr:row>
      <xdr:rowOff>1064256</xdr:rowOff>
    </xdr:to>
    <xdr:pic>
      <xdr:nvPicPr>
        <xdr:cNvPr id="13" name="Imagen 12">
          <a:extLst>
            <a:ext uri="{FF2B5EF4-FFF2-40B4-BE49-F238E27FC236}">
              <a16:creationId xmlns:a16="http://schemas.microsoft.com/office/drawing/2014/main" id="{0E0C7D9F-F8AE-4744-9D80-79A01307FB2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381624" y="23812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1353553</xdr:colOff>
      <xdr:row>106</xdr:row>
      <xdr:rowOff>70184</xdr:rowOff>
    </xdr:from>
    <xdr:to>
      <xdr:col>4</xdr:col>
      <xdr:colOff>2267953</xdr:colOff>
      <xdr:row>111</xdr:row>
      <xdr:rowOff>38702</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652211" y="110530105"/>
          <a:ext cx="914400" cy="921018"/>
        </a:xfrm>
        <a:prstGeom prst="rect">
          <a:avLst/>
        </a:prstGeom>
      </xdr:spPr>
    </xdr:pic>
    <xdr:clientData/>
  </xdr:twoCellAnchor>
  <xdr:twoCellAnchor editAs="oneCell">
    <xdr:from>
      <xdr:col>6</xdr:col>
      <xdr:colOff>1273968</xdr:colOff>
      <xdr:row>1</xdr:row>
      <xdr:rowOff>83344</xdr:rowOff>
    </xdr:from>
    <xdr:to>
      <xdr:col>11</xdr:col>
      <xdr:colOff>1245375</xdr:colOff>
      <xdr:row>1</xdr:row>
      <xdr:rowOff>1040443</xdr:rowOff>
    </xdr:to>
    <xdr:pic>
      <xdr:nvPicPr>
        <xdr:cNvPr id="5" name="Imagen 4">
          <a:extLst>
            <a:ext uri="{FF2B5EF4-FFF2-40B4-BE49-F238E27FC236}">
              <a16:creationId xmlns:a16="http://schemas.microsoft.com/office/drawing/2014/main" id="{A52FB604-1A8C-4CD3-BAD8-BFB20B2725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70156" y="20240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Paothito/Downloads/C:/Users/LinaMaria/Desktop/DAFP%25202017/DAFP_Modelo%25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0%2E%20Logro%20Gobierno%20de%20TI%2FPETI" TargetMode="External"/><Relationship Id="rId7" Type="http://schemas.openxmlformats.org/officeDocument/2006/relationships/drawing" Target="../drawings/drawing3.xml"/><Relationship Id="rId2" Type="http://schemas.openxmlformats.org/officeDocument/2006/relationships/hyperlink" Target="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2%2E%20Logro%20Sistemas%20de%20Informaci%C3%B3n%2FAuditoria%20Sistemas" TargetMode="External"/><Relationship Id="rId1" Type="http://schemas.openxmlformats.org/officeDocument/2006/relationships/hyperlink" Target="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1%2E%20Logro%20Informaci%C3%B3n%2FCatalogos" TargetMode="External"/><Relationship Id="rId6" Type="http://schemas.openxmlformats.org/officeDocument/2006/relationships/printerSettings" Target="../printerSettings/printerSettings2.bin"/><Relationship Id="rId5" Type="http://schemas.openxmlformats.org/officeDocument/2006/relationships/hyperlink" Target="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3%2E%20Logro%20Servicios%20Tecnol%C3%B3gicos" TargetMode="External"/><Relationship Id="rId4" Type="http://schemas.openxmlformats.org/officeDocument/2006/relationships/hyperlink" Target="http://lenguaje.mintic.gov.co/directorio-de-servicios-de-intercambio-de-informacion"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C3" sqref="C3:Q3"/>
    </sheetView>
  </sheetViews>
  <sheetFormatPr baseColWidth="10" defaultColWidth="0" defaultRowHeight="15" zeroHeight="1" x14ac:dyDescent="0.2"/>
  <cols>
    <col min="1" max="1" width="1.1640625" style="223" customWidth="1"/>
    <col min="2" max="2" width="0.83203125" style="223" customWidth="1"/>
    <col min="3" max="17" width="11.5" style="223" customWidth="1"/>
    <col min="18" max="19" width="1.5" style="223" customWidth="1"/>
    <col min="20" max="16384" width="11.5" style="223" hidden="1"/>
  </cols>
  <sheetData>
    <row r="1" spans="2:18" ht="7.5" customHeight="1" thickBot="1" x14ac:dyDescent="0.25">
      <c r="B1" s="268"/>
      <c r="C1" s="268"/>
      <c r="D1" s="268"/>
      <c r="E1" s="268"/>
      <c r="F1" s="268"/>
      <c r="G1" s="268"/>
      <c r="H1" s="268"/>
      <c r="I1" s="268"/>
      <c r="J1" s="268"/>
      <c r="K1" s="268"/>
      <c r="L1" s="268"/>
      <c r="M1" s="268"/>
      <c r="N1" s="268"/>
      <c r="O1" s="268"/>
      <c r="P1" s="268"/>
      <c r="Q1" s="268"/>
      <c r="R1" s="268"/>
    </row>
    <row r="2" spans="2:18" ht="93" customHeight="1" x14ac:dyDescent="0.2">
      <c r="B2" s="269"/>
      <c r="C2" s="270"/>
      <c r="D2" s="270"/>
      <c r="E2" s="270"/>
      <c r="F2" s="270"/>
      <c r="G2" s="270"/>
      <c r="H2" s="270"/>
      <c r="I2" s="270"/>
      <c r="J2" s="270"/>
      <c r="K2" s="270"/>
      <c r="L2" s="270"/>
      <c r="M2" s="270"/>
      <c r="N2" s="270"/>
      <c r="O2" s="270"/>
      <c r="P2" s="270"/>
      <c r="Q2" s="270"/>
      <c r="R2" s="271"/>
    </row>
    <row r="3" spans="2:18" ht="28" customHeight="1" x14ac:dyDescent="0.2">
      <c r="B3" s="272"/>
      <c r="C3" s="347" t="s">
        <v>0</v>
      </c>
      <c r="D3" s="347"/>
      <c r="E3" s="347"/>
      <c r="F3" s="347"/>
      <c r="G3" s="347"/>
      <c r="H3" s="347"/>
      <c r="I3" s="347"/>
      <c r="J3" s="347"/>
      <c r="K3" s="347"/>
      <c r="L3" s="347"/>
      <c r="M3" s="347"/>
      <c r="N3" s="347"/>
      <c r="O3" s="347"/>
      <c r="P3" s="347"/>
      <c r="Q3" s="347"/>
      <c r="R3" s="273"/>
    </row>
    <row r="4" spans="2:18" s="225" customFormat="1" ht="4" customHeight="1" x14ac:dyDescent="0.2">
      <c r="B4" s="274"/>
      <c r="C4" s="224"/>
      <c r="D4" s="224"/>
      <c r="E4" s="224"/>
      <c r="F4" s="224"/>
      <c r="G4" s="224"/>
      <c r="H4" s="224"/>
      <c r="I4" s="224"/>
      <c r="J4" s="224"/>
      <c r="K4" s="224"/>
      <c r="L4" s="224"/>
      <c r="M4" s="224"/>
      <c r="N4" s="224"/>
      <c r="O4" s="224"/>
      <c r="P4" s="224"/>
      <c r="Q4" s="224"/>
      <c r="R4" s="275"/>
    </row>
    <row r="5" spans="2:18" ht="28" customHeight="1" x14ac:dyDescent="0.2">
      <c r="B5" s="272"/>
      <c r="C5" s="347" t="s">
        <v>1</v>
      </c>
      <c r="D5" s="347"/>
      <c r="E5" s="347"/>
      <c r="F5" s="347"/>
      <c r="G5" s="347"/>
      <c r="H5" s="347"/>
      <c r="I5" s="347"/>
      <c r="J5" s="347"/>
      <c r="K5" s="347"/>
      <c r="L5" s="347"/>
      <c r="M5" s="347"/>
      <c r="N5" s="347"/>
      <c r="O5" s="347"/>
      <c r="P5" s="347"/>
      <c r="Q5" s="347"/>
      <c r="R5" s="273"/>
    </row>
    <row r="6" spans="2:18" x14ac:dyDescent="0.2">
      <c r="B6" s="272"/>
      <c r="C6" s="276"/>
      <c r="D6" s="276"/>
      <c r="E6" s="276"/>
      <c r="F6" s="276"/>
      <c r="G6" s="276"/>
      <c r="H6" s="276"/>
      <c r="I6" s="276"/>
      <c r="J6" s="276"/>
      <c r="K6" s="276"/>
      <c r="L6" s="276"/>
      <c r="M6" s="276"/>
      <c r="N6" s="276"/>
      <c r="O6" s="276"/>
      <c r="P6" s="276"/>
      <c r="Q6" s="276"/>
      <c r="R6" s="273"/>
    </row>
    <row r="7" spans="2:18" x14ac:dyDescent="0.2">
      <c r="B7" s="272"/>
      <c r="C7" s="276"/>
      <c r="D7" s="276"/>
      <c r="E7" s="276"/>
      <c r="F7" s="276"/>
      <c r="G7" s="276"/>
      <c r="H7" s="276"/>
      <c r="I7" s="276"/>
      <c r="J7" s="276"/>
      <c r="K7" s="276"/>
      <c r="L7" s="276"/>
      <c r="M7" s="276"/>
      <c r="N7" s="276"/>
      <c r="O7" s="276"/>
      <c r="P7" s="276"/>
      <c r="Q7" s="276"/>
      <c r="R7" s="273"/>
    </row>
    <row r="8" spans="2:18" ht="24.75" customHeight="1" x14ac:dyDescent="0.2">
      <c r="B8" s="272"/>
      <c r="C8" s="268"/>
      <c r="D8" s="348" t="s">
        <v>2</v>
      </c>
      <c r="E8" s="348"/>
      <c r="F8" s="348"/>
      <c r="G8" s="348"/>
      <c r="H8" s="348"/>
      <c r="I8" s="348"/>
      <c r="J8" s="348"/>
      <c r="K8" s="348"/>
      <c r="L8" s="348"/>
      <c r="M8" s="348"/>
      <c r="N8" s="348"/>
      <c r="O8" s="348"/>
      <c r="P8" s="348"/>
      <c r="Q8" s="277"/>
      <c r="R8" s="273"/>
    </row>
    <row r="9" spans="2:18" ht="20.25" customHeight="1" x14ac:dyDescent="0.2">
      <c r="B9" s="272"/>
      <c r="C9" s="276"/>
      <c r="D9" s="276"/>
      <c r="E9" s="276"/>
      <c r="F9" s="276"/>
      <c r="G9" s="276"/>
      <c r="H9" s="276"/>
      <c r="I9" s="276"/>
      <c r="J9" s="276"/>
      <c r="K9" s="276"/>
      <c r="L9" s="276"/>
      <c r="M9" s="276"/>
      <c r="N9" s="276"/>
      <c r="O9" s="276"/>
      <c r="P9" s="276"/>
      <c r="Q9" s="276"/>
      <c r="R9" s="273"/>
    </row>
    <row r="10" spans="2:18" ht="20.25" customHeight="1" x14ac:dyDescent="0.2">
      <c r="B10" s="272"/>
      <c r="C10" s="276"/>
      <c r="D10" s="276"/>
      <c r="E10" s="276"/>
      <c r="F10" s="276"/>
      <c r="G10" s="276"/>
      <c r="H10" s="276"/>
      <c r="I10" s="276"/>
      <c r="J10" s="276"/>
      <c r="K10" s="276"/>
      <c r="L10" s="276"/>
      <c r="M10" s="276"/>
      <c r="N10" s="276"/>
      <c r="O10" s="276"/>
      <c r="P10" s="276"/>
      <c r="Q10" s="276"/>
      <c r="R10" s="273"/>
    </row>
    <row r="11" spans="2:18" ht="24.75" customHeight="1" x14ac:dyDescent="0.2">
      <c r="B11" s="272"/>
      <c r="C11" s="268"/>
      <c r="D11" s="348" t="s">
        <v>3</v>
      </c>
      <c r="E11" s="348"/>
      <c r="F11" s="348"/>
      <c r="G11" s="348"/>
      <c r="H11" s="348"/>
      <c r="I11" s="348"/>
      <c r="J11" s="348"/>
      <c r="K11" s="348"/>
      <c r="L11" s="348"/>
      <c r="M11" s="348"/>
      <c r="N11" s="348"/>
      <c r="O11" s="348"/>
      <c r="P11" s="348"/>
      <c r="Q11" s="277"/>
      <c r="R11" s="273"/>
    </row>
    <row r="12" spans="2:18" ht="20.25" customHeight="1" x14ac:dyDescent="0.2">
      <c r="B12" s="272"/>
      <c r="C12" s="276"/>
      <c r="D12" s="276"/>
      <c r="E12" s="276"/>
      <c r="F12" s="276"/>
      <c r="G12" s="276"/>
      <c r="H12" s="276"/>
      <c r="I12" s="276"/>
      <c r="J12" s="276"/>
      <c r="K12" s="276"/>
      <c r="L12" s="276"/>
      <c r="M12" s="276"/>
      <c r="N12" s="276"/>
      <c r="O12" s="276"/>
      <c r="P12" s="276"/>
      <c r="Q12" s="276"/>
      <c r="R12" s="273"/>
    </row>
    <row r="13" spans="2:18" ht="20.25" customHeight="1" x14ac:dyDescent="0.2">
      <c r="B13" s="272"/>
      <c r="C13" s="276"/>
      <c r="D13" s="276"/>
      <c r="E13" s="276"/>
      <c r="F13" s="276"/>
      <c r="G13" s="276"/>
      <c r="H13" s="276"/>
      <c r="I13" s="276"/>
      <c r="J13" s="276"/>
      <c r="K13" s="276"/>
      <c r="L13" s="276"/>
      <c r="M13" s="276"/>
      <c r="N13" s="276"/>
      <c r="O13" s="276"/>
      <c r="P13" s="276"/>
      <c r="Q13" s="276"/>
      <c r="R13" s="273"/>
    </row>
    <row r="14" spans="2:18" ht="24.75" customHeight="1" x14ac:dyDescent="0.2">
      <c r="B14" s="272"/>
      <c r="C14" s="268"/>
      <c r="D14" s="348" t="s">
        <v>4</v>
      </c>
      <c r="E14" s="348"/>
      <c r="F14" s="348"/>
      <c r="G14" s="348"/>
      <c r="H14" s="348"/>
      <c r="I14" s="348"/>
      <c r="J14" s="348"/>
      <c r="K14" s="348"/>
      <c r="L14" s="348"/>
      <c r="M14" s="348"/>
      <c r="N14" s="348"/>
      <c r="O14" s="348"/>
      <c r="P14" s="348"/>
      <c r="Q14" s="277"/>
      <c r="R14" s="273"/>
    </row>
    <row r="15" spans="2:18" ht="20.25" customHeight="1" x14ac:dyDescent="0.2">
      <c r="B15" s="272"/>
      <c r="C15" s="276"/>
      <c r="D15" s="276"/>
      <c r="E15" s="276"/>
      <c r="F15" s="276"/>
      <c r="G15" s="276"/>
      <c r="H15" s="276"/>
      <c r="I15" s="276"/>
      <c r="J15" s="276"/>
      <c r="K15" s="276"/>
      <c r="L15" s="276"/>
      <c r="M15" s="276"/>
      <c r="N15" s="276"/>
      <c r="O15" s="276"/>
      <c r="P15" s="276"/>
      <c r="Q15" s="276"/>
      <c r="R15" s="273"/>
    </row>
    <row r="16" spans="2:18" ht="18.75" customHeight="1" thickBot="1" x14ac:dyDescent="0.25">
      <c r="B16" s="278"/>
      <c r="C16" s="279"/>
      <c r="D16" s="279"/>
      <c r="E16" s="279"/>
      <c r="F16" s="279"/>
      <c r="G16" s="279"/>
      <c r="H16" s="279"/>
      <c r="I16" s="279"/>
      <c r="J16" s="279"/>
      <c r="K16" s="279"/>
      <c r="L16" s="279"/>
      <c r="M16" s="279"/>
      <c r="N16" s="279"/>
      <c r="O16" s="279"/>
      <c r="P16" s="279"/>
      <c r="Q16" s="279"/>
      <c r="R16" s="280"/>
    </row>
    <row r="17" x14ac:dyDescent="0.2"/>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30"/>
  <sheetViews>
    <sheetView showGridLines="0" showZeros="0" topLeftCell="A6" zoomScale="90" zoomScaleNormal="90" zoomScalePageLayoutView="80" workbookViewId="0">
      <selection activeCell="C50" sqref="C50:S51"/>
    </sheetView>
  </sheetViews>
  <sheetFormatPr baseColWidth="10" defaultColWidth="0" defaultRowHeight="14" zeroHeight="1" x14ac:dyDescent="0.2"/>
  <cols>
    <col min="1" max="2" width="1.5" style="1" customWidth="1"/>
    <col min="3" max="10" width="11.5" style="1" customWidth="1"/>
    <col min="11" max="11" width="11.5" style="3" customWidth="1"/>
    <col min="12" max="12" width="11.5" style="1" customWidth="1"/>
    <col min="13" max="13" width="11.5" style="4" customWidth="1"/>
    <col min="14" max="19" width="11.5" style="1" customWidth="1"/>
    <col min="20" max="20" width="1.5" style="1" customWidth="1"/>
    <col min="21" max="21" width="3.83203125" style="1" customWidth="1"/>
    <col min="22" max="25" width="0" style="1" hidden="1" customWidth="1"/>
    <col min="26" max="16384" width="11.5" style="1" hidden="1"/>
  </cols>
  <sheetData>
    <row r="1" spans="2:25" ht="8.25" customHeight="1" thickBot="1" x14ac:dyDescent="0.25">
      <c r="C1" s="2"/>
      <c r="L1" s="1" t="s">
        <v>5</v>
      </c>
    </row>
    <row r="2" spans="2:25" ht="93" customHeight="1" x14ac:dyDescent="0.2">
      <c r="B2" s="17"/>
      <c r="C2" s="18"/>
      <c r="D2" s="9"/>
      <c r="E2" s="9"/>
      <c r="F2" s="9"/>
      <c r="G2" s="9"/>
      <c r="H2" s="9"/>
      <c r="I2" s="9"/>
      <c r="J2" s="9"/>
      <c r="K2" s="19"/>
      <c r="L2" s="9"/>
      <c r="M2" s="20"/>
      <c r="N2" s="9"/>
      <c r="O2" s="9"/>
      <c r="P2" s="9"/>
      <c r="Q2" s="9"/>
      <c r="R2" s="9"/>
      <c r="S2" s="9"/>
      <c r="T2" s="10"/>
    </row>
    <row r="3" spans="2:25" ht="28" x14ac:dyDescent="0.2">
      <c r="B3" s="21"/>
      <c r="C3" s="350" t="s">
        <v>6</v>
      </c>
      <c r="D3" s="351"/>
      <c r="E3" s="351"/>
      <c r="F3" s="351"/>
      <c r="G3" s="351"/>
      <c r="H3" s="351"/>
      <c r="I3" s="351"/>
      <c r="J3" s="351"/>
      <c r="K3" s="351"/>
      <c r="L3" s="351"/>
      <c r="M3" s="351"/>
      <c r="N3" s="351"/>
      <c r="O3" s="351"/>
      <c r="P3" s="351"/>
      <c r="Q3" s="351"/>
      <c r="R3" s="351"/>
      <c r="S3" s="352"/>
      <c r="T3" s="22"/>
      <c r="U3" s="5"/>
      <c r="V3" s="5"/>
      <c r="W3" s="5"/>
      <c r="X3" s="5"/>
      <c r="Y3" s="5"/>
    </row>
    <row r="4" spans="2:25" ht="7.5" customHeight="1" x14ac:dyDescent="0.2">
      <c r="B4" s="21"/>
      <c r="C4" s="16"/>
      <c r="D4" s="7"/>
      <c r="E4" s="7"/>
      <c r="F4" s="7"/>
      <c r="G4" s="7"/>
      <c r="H4" s="7"/>
      <c r="I4" s="7"/>
      <c r="J4" s="7"/>
      <c r="L4" s="7"/>
      <c r="M4" s="8"/>
      <c r="N4" s="7"/>
      <c r="O4" s="7"/>
      <c r="P4" s="7"/>
      <c r="Q4" s="7"/>
      <c r="R4" s="7"/>
      <c r="S4" s="7"/>
      <c r="T4" s="11"/>
    </row>
    <row r="5" spans="2:25" ht="15" thickBot="1" x14ac:dyDescent="0.25"/>
    <row r="6" spans="2:25" ht="7.5" customHeight="1" x14ac:dyDescent="0.2">
      <c r="B6" s="243"/>
      <c r="C6" s="25"/>
      <c r="D6" s="25"/>
      <c r="E6" s="25"/>
      <c r="F6" s="25"/>
      <c r="G6" s="25"/>
      <c r="H6" s="25"/>
      <c r="I6" s="25"/>
      <c r="J6" s="25"/>
      <c r="K6" s="244"/>
      <c r="L6" s="25"/>
      <c r="M6" s="245"/>
      <c r="N6" s="25"/>
      <c r="O6" s="25"/>
      <c r="P6" s="25"/>
      <c r="Q6" s="25"/>
      <c r="R6" s="25"/>
      <c r="S6" s="25"/>
      <c r="T6" s="26"/>
    </row>
    <row r="7" spans="2:25" ht="20" x14ac:dyDescent="0.2">
      <c r="B7" s="246"/>
      <c r="C7" s="353" t="s">
        <v>7</v>
      </c>
      <c r="D7" s="353"/>
      <c r="E7" s="353"/>
      <c r="F7" s="353"/>
      <c r="G7" s="353"/>
      <c r="H7" s="353"/>
      <c r="I7" s="353"/>
      <c r="J7" s="353"/>
      <c r="K7" s="353"/>
      <c r="L7" s="353"/>
      <c r="M7" s="353"/>
      <c r="N7" s="353"/>
      <c r="O7" s="353"/>
      <c r="P7" s="353"/>
      <c r="Q7" s="353"/>
      <c r="R7" s="353"/>
      <c r="S7" s="353"/>
      <c r="T7" s="28"/>
    </row>
    <row r="8" spans="2:25" x14ac:dyDescent="0.2">
      <c r="B8" s="246"/>
      <c r="C8" s="7"/>
      <c r="D8" s="7"/>
      <c r="E8" s="7"/>
      <c r="F8" s="7"/>
      <c r="G8" s="7"/>
      <c r="H8" s="7"/>
      <c r="I8" s="7"/>
      <c r="J8" s="7"/>
      <c r="L8" s="7"/>
      <c r="M8" s="8"/>
      <c r="N8" s="7"/>
      <c r="O8" s="7"/>
      <c r="P8" s="7"/>
      <c r="Q8" s="7"/>
      <c r="R8" s="7"/>
      <c r="S8" s="7"/>
      <c r="T8" s="28"/>
    </row>
    <row r="9" spans="2:25" ht="16" x14ac:dyDescent="0.2">
      <c r="B9" s="246"/>
      <c r="C9" s="59" t="s">
        <v>8</v>
      </c>
      <c r="D9" s="59" t="s">
        <v>9</v>
      </c>
      <c r="E9" s="7"/>
      <c r="F9" s="7"/>
      <c r="G9" s="7"/>
      <c r="H9" s="7"/>
      <c r="I9" s="7"/>
      <c r="J9" s="7"/>
      <c r="L9" s="7"/>
      <c r="M9" s="8"/>
      <c r="N9" s="7"/>
      <c r="O9" s="7"/>
      <c r="P9" s="7"/>
      <c r="Q9" s="7"/>
      <c r="R9" s="7"/>
      <c r="S9" s="7"/>
      <c r="T9" s="28"/>
    </row>
    <row r="10" spans="2:25" x14ac:dyDescent="0.2">
      <c r="B10" s="246"/>
      <c r="C10" s="247">
        <v>43009</v>
      </c>
      <c r="D10" s="7" t="s">
        <v>10</v>
      </c>
      <c r="E10" s="7"/>
      <c r="F10" s="7"/>
      <c r="G10" s="7"/>
      <c r="H10" s="7"/>
      <c r="I10" s="7"/>
      <c r="J10" s="7"/>
      <c r="L10" s="7"/>
      <c r="M10" s="8"/>
      <c r="N10" s="7"/>
      <c r="O10" s="7"/>
      <c r="P10" s="7"/>
      <c r="Q10" s="7"/>
      <c r="R10" s="7"/>
      <c r="S10" s="7"/>
      <c r="T10" s="28"/>
    </row>
    <row r="11" spans="2:25" x14ac:dyDescent="0.2">
      <c r="B11" s="246"/>
      <c r="C11" s="247">
        <v>43161</v>
      </c>
      <c r="D11" s="7" t="s">
        <v>11</v>
      </c>
      <c r="E11" s="7"/>
      <c r="F11" s="7"/>
      <c r="G11" s="7"/>
      <c r="H11" s="7"/>
      <c r="I11" s="7"/>
      <c r="J11" s="7"/>
      <c r="L11" s="7"/>
      <c r="M11" s="8"/>
      <c r="N11" s="7"/>
      <c r="O11" s="7"/>
      <c r="P11" s="7"/>
      <c r="Q11" s="7"/>
      <c r="R11" s="7"/>
      <c r="S11" s="7"/>
      <c r="T11" s="28"/>
    </row>
    <row r="12" spans="2:25" x14ac:dyDescent="0.2">
      <c r="B12" s="246"/>
      <c r="C12" s="247"/>
      <c r="D12" s="7" t="s">
        <v>12</v>
      </c>
      <c r="E12" s="7"/>
      <c r="F12" s="7"/>
      <c r="G12" s="7"/>
      <c r="H12" s="7"/>
      <c r="I12" s="7"/>
      <c r="J12" s="7"/>
      <c r="L12" s="7"/>
      <c r="M12" s="8"/>
      <c r="N12" s="7"/>
      <c r="O12" s="7"/>
      <c r="P12" s="7"/>
      <c r="Q12" s="7"/>
      <c r="R12" s="7"/>
      <c r="S12" s="7"/>
      <c r="T12" s="28"/>
    </row>
    <row r="13" spans="2:25" x14ac:dyDescent="0.2">
      <c r="B13" s="246"/>
      <c r="C13" s="247"/>
      <c r="D13" s="7" t="s">
        <v>13</v>
      </c>
      <c r="E13" s="7"/>
      <c r="F13" s="7"/>
      <c r="G13" s="7"/>
      <c r="H13" s="7"/>
      <c r="I13" s="7"/>
      <c r="J13" s="7"/>
      <c r="L13" s="7"/>
      <c r="M13" s="8"/>
      <c r="N13" s="7"/>
      <c r="O13" s="7"/>
      <c r="P13" s="7"/>
      <c r="Q13" s="7"/>
      <c r="R13" s="7"/>
      <c r="S13" s="7"/>
      <c r="T13" s="28"/>
    </row>
    <row r="14" spans="2:25" x14ac:dyDescent="0.2">
      <c r="B14" s="246"/>
      <c r="C14" s="247"/>
      <c r="D14" s="7" t="s">
        <v>14</v>
      </c>
      <c r="E14" s="7"/>
      <c r="F14" s="7"/>
      <c r="G14" s="7"/>
      <c r="H14" s="7"/>
      <c r="I14" s="7"/>
      <c r="J14" s="7"/>
      <c r="L14" s="7"/>
      <c r="M14" s="8"/>
      <c r="N14" s="7"/>
      <c r="O14" s="7"/>
      <c r="P14" s="7"/>
      <c r="Q14" s="7"/>
      <c r="R14" s="7"/>
      <c r="S14" s="7"/>
      <c r="T14" s="28"/>
    </row>
    <row r="15" spans="2:25" ht="15" thickBot="1" x14ac:dyDescent="0.25">
      <c r="B15" s="70"/>
      <c r="C15" s="71"/>
      <c r="D15" s="71"/>
      <c r="E15" s="71"/>
      <c r="F15" s="71"/>
      <c r="G15" s="71"/>
      <c r="H15" s="71"/>
      <c r="I15" s="71"/>
      <c r="J15" s="71"/>
      <c r="K15" s="248"/>
      <c r="L15" s="71"/>
      <c r="M15" s="249"/>
      <c r="N15" s="71"/>
      <c r="O15" s="71"/>
      <c r="P15" s="71"/>
      <c r="Q15" s="71"/>
      <c r="R15" s="71"/>
      <c r="S15" s="71"/>
      <c r="T15" s="73"/>
    </row>
    <row r="16" spans="2:25" x14ac:dyDescent="0.2"/>
    <row r="17" spans="2:20" ht="23.25" customHeight="1" x14ac:dyDescent="0.2">
      <c r="B17" s="21"/>
      <c r="C17" s="353" t="s">
        <v>2</v>
      </c>
      <c r="D17" s="353"/>
      <c r="E17" s="353"/>
      <c r="F17" s="353"/>
      <c r="G17" s="353"/>
      <c r="H17" s="353"/>
      <c r="I17" s="353"/>
      <c r="J17" s="353"/>
      <c r="K17" s="353"/>
      <c r="L17" s="353"/>
      <c r="M17" s="353"/>
      <c r="N17" s="353"/>
      <c r="O17" s="353"/>
      <c r="P17" s="353"/>
      <c r="Q17" s="353"/>
      <c r="R17" s="353"/>
      <c r="S17" s="353"/>
      <c r="T17" s="11"/>
    </row>
    <row r="18" spans="2:20" ht="15" customHeight="1" x14ac:dyDescent="0.2">
      <c r="B18" s="21"/>
      <c r="C18" s="16"/>
      <c r="D18" s="7"/>
      <c r="E18" s="7"/>
      <c r="F18" s="7"/>
      <c r="G18" s="7"/>
      <c r="H18" s="7"/>
      <c r="I18" s="7"/>
      <c r="J18" s="7"/>
      <c r="L18" s="7"/>
      <c r="M18" s="8"/>
      <c r="N18" s="7"/>
      <c r="O18" s="7"/>
      <c r="P18" s="7"/>
      <c r="Q18" s="7"/>
      <c r="R18" s="7"/>
      <c r="S18" s="7"/>
      <c r="T18" s="11"/>
    </row>
    <row r="19" spans="2:20" ht="15" customHeight="1" x14ac:dyDescent="0.2">
      <c r="B19" s="21"/>
      <c r="C19" s="354" t="s">
        <v>15</v>
      </c>
      <c r="D19" s="354"/>
      <c r="E19" s="354"/>
      <c r="F19" s="354"/>
      <c r="G19" s="354"/>
      <c r="H19" s="354"/>
      <c r="I19" s="354"/>
      <c r="J19" s="354"/>
      <c r="K19" s="354"/>
      <c r="L19" s="354"/>
      <c r="M19" s="354"/>
      <c r="N19" s="354"/>
      <c r="O19" s="354"/>
      <c r="P19" s="354"/>
      <c r="Q19" s="354"/>
      <c r="R19" s="354"/>
      <c r="S19" s="354"/>
      <c r="T19" s="11"/>
    </row>
    <row r="20" spans="2:20" ht="15" customHeight="1" x14ac:dyDescent="0.2">
      <c r="B20" s="21"/>
      <c r="C20" s="354"/>
      <c r="D20" s="354"/>
      <c r="E20" s="354"/>
      <c r="F20" s="354"/>
      <c r="G20" s="354"/>
      <c r="H20" s="354"/>
      <c r="I20" s="354"/>
      <c r="J20" s="354"/>
      <c r="K20" s="354"/>
      <c r="L20" s="354"/>
      <c r="M20" s="354"/>
      <c r="N20" s="354"/>
      <c r="O20" s="354"/>
      <c r="P20" s="354"/>
      <c r="Q20" s="354"/>
      <c r="R20" s="354"/>
      <c r="S20" s="354"/>
      <c r="T20" s="11"/>
    </row>
    <row r="21" spans="2:20" ht="15" customHeight="1" x14ac:dyDescent="0.2">
      <c r="B21" s="21"/>
      <c r="C21" s="354"/>
      <c r="D21" s="354"/>
      <c r="E21" s="354"/>
      <c r="F21" s="354"/>
      <c r="G21" s="354"/>
      <c r="H21" s="354"/>
      <c r="I21" s="354"/>
      <c r="J21" s="354"/>
      <c r="K21" s="354"/>
      <c r="L21" s="354"/>
      <c r="M21" s="354"/>
      <c r="N21" s="354"/>
      <c r="O21" s="354"/>
      <c r="P21" s="354"/>
      <c r="Q21" s="354"/>
      <c r="R21" s="354"/>
      <c r="S21" s="354"/>
      <c r="T21" s="11"/>
    </row>
    <row r="22" spans="2:20" ht="15" customHeight="1" x14ac:dyDescent="0.2">
      <c r="B22" s="21"/>
      <c r="C22" s="354"/>
      <c r="D22" s="354"/>
      <c r="E22" s="354"/>
      <c r="F22" s="354"/>
      <c r="G22" s="354"/>
      <c r="H22" s="354"/>
      <c r="I22" s="354"/>
      <c r="J22" s="354"/>
      <c r="K22" s="354"/>
      <c r="L22" s="354"/>
      <c r="M22" s="354"/>
      <c r="N22" s="354"/>
      <c r="O22" s="354"/>
      <c r="P22" s="354"/>
      <c r="Q22" s="354"/>
      <c r="R22" s="354"/>
      <c r="S22" s="354"/>
      <c r="T22" s="11"/>
    </row>
    <row r="23" spans="2:20" ht="15" customHeight="1" x14ac:dyDescent="0.2">
      <c r="B23" s="21"/>
      <c r="C23" s="57"/>
      <c r="D23" s="7"/>
      <c r="E23" s="7"/>
      <c r="F23" s="7"/>
      <c r="G23" s="7"/>
      <c r="H23" s="7"/>
      <c r="I23" s="7"/>
      <c r="J23" s="7"/>
      <c r="L23" s="7"/>
      <c r="M23" s="8"/>
      <c r="N23" s="7"/>
      <c r="O23" s="7"/>
      <c r="P23" s="7"/>
      <c r="Q23" s="7"/>
      <c r="R23" s="7"/>
      <c r="S23" s="7"/>
      <c r="T23" s="11"/>
    </row>
    <row r="24" spans="2:20" ht="15" customHeight="1" x14ac:dyDescent="0.2">
      <c r="B24" s="21"/>
      <c r="C24" s="355" t="s">
        <v>16</v>
      </c>
      <c r="D24" s="356"/>
      <c r="E24" s="356"/>
      <c r="F24" s="356"/>
      <c r="G24" s="356"/>
      <c r="H24" s="356"/>
      <c r="I24" s="356"/>
      <c r="J24" s="356"/>
      <c r="K24" s="356"/>
      <c r="L24" s="356"/>
      <c r="M24" s="356"/>
      <c r="N24" s="356"/>
      <c r="O24" s="356"/>
      <c r="P24" s="356"/>
      <c r="Q24" s="356"/>
      <c r="R24" s="356"/>
      <c r="S24" s="356"/>
      <c r="T24" s="11"/>
    </row>
    <row r="25" spans="2:20" ht="15" customHeight="1" x14ac:dyDescent="0.2">
      <c r="B25" s="21"/>
      <c r="C25" s="356"/>
      <c r="D25" s="356"/>
      <c r="E25" s="356"/>
      <c r="F25" s="356"/>
      <c r="G25" s="356"/>
      <c r="H25" s="356"/>
      <c r="I25" s="356"/>
      <c r="J25" s="356"/>
      <c r="K25" s="356"/>
      <c r="L25" s="356"/>
      <c r="M25" s="356"/>
      <c r="N25" s="356"/>
      <c r="O25" s="356"/>
      <c r="P25" s="356"/>
      <c r="Q25" s="356"/>
      <c r="R25" s="356"/>
      <c r="S25" s="356"/>
      <c r="T25" s="11"/>
    </row>
    <row r="26" spans="2:20" ht="15" customHeight="1" x14ac:dyDescent="0.2">
      <c r="B26" s="21"/>
      <c r="C26" s="57"/>
      <c r="D26" s="7"/>
      <c r="E26" s="7"/>
      <c r="F26" s="7"/>
      <c r="G26" s="7"/>
      <c r="H26" s="7"/>
      <c r="I26" s="7"/>
      <c r="J26" s="7"/>
      <c r="L26" s="7"/>
      <c r="M26" s="8"/>
      <c r="N26" s="7"/>
      <c r="O26" s="7"/>
      <c r="P26" s="7"/>
      <c r="Q26" s="7"/>
      <c r="R26" s="7"/>
      <c r="S26" s="7"/>
      <c r="T26" s="11"/>
    </row>
    <row r="27" spans="2:20" ht="15" customHeight="1" x14ac:dyDescent="0.2">
      <c r="B27" s="21"/>
      <c r="C27" s="59" t="s">
        <v>17</v>
      </c>
      <c r="D27" s="7"/>
      <c r="E27" s="7"/>
      <c r="F27" s="7"/>
      <c r="G27" s="7"/>
      <c r="H27" s="7"/>
      <c r="I27" s="7"/>
      <c r="J27" s="7"/>
      <c r="L27" s="7"/>
      <c r="M27" s="8"/>
      <c r="N27" s="7"/>
      <c r="O27" s="7"/>
      <c r="P27" s="7"/>
      <c r="Q27" s="7"/>
      <c r="R27" s="7"/>
      <c r="S27" s="7"/>
      <c r="T27" s="11"/>
    </row>
    <row r="28" spans="2:20" ht="14.25" customHeight="1" x14ac:dyDescent="0.2">
      <c r="B28" s="21"/>
      <c r="C28" s="57"/>
      <c r="D28" s="7"/>
      <c r="E28" s="7"/>
      <c r="F28" s="7"/>
      <c r="G28" s="7"/>
      <c r="H28" s="7"/>
      <c r="I28" s="7"/>
      <c r="J28" s="7"/>
      <c r="L28" s="7"/>
      <c r="M28" s="8"/>
      <c r="N28" s="7"/>
      <c r="O28" s="7"/>
      <c r="P28" s="7"/>
      <c r="Q28" s="7"/>
      <c r="R28" s="7"/>
      <c r="S28" s="7"/>
      <c r="T28" s="11"/>
    </row>
    <row r="29" spans="2:20" ht="15" customHeight="1" x14ac:dyDescent="0.15">
      <c r="B29" s="21"/>
      <c r="C29" s="7" t="s">
        <v>18</v>
      </c>
      <c r="D29" s="61"/>
      <c r="E29" s="61"/>
      <c r="F29" s="61"/>
      <c r="G29" s="284"/>
      <c r="H29" s="284"/>
      <c r="I29" s="284"/>
      <c r="J29" s="284"/>
      <c r="K29" s="284"/>
      <c r="L29" s="284"/>
      <c r="M29" s="284"/>
      <c r="N29" s="284"/>
      <c r="O29" s="284"/>
      <c r="P29" s="284"/>
      <c r="Q29" s="284"/>
      <c r="R29" s="284"/>
      <c r="S29" s="284"/>
      <c r="T29" s="11"/>
    </row>
    <row r="30" spans="2:20" ht="15" customHeight="1" x14ac:dyDescent="0.15">
      <c r="B30" s="21"/>
      <c r="C30" s="61"/>
      <c r="D30" s="61"/>
      <c r="E30" s="61"/>
      <c r="F30" s="61"/>
      <c r="G30" s="284"/>
      <c r="H30" s="284"/>
      <c r="I30" s="284"/>
      <c r="J30" s="284"/>
      <c r="K30" s="284"/>
      <c r="L30" s="284"/>
      <c r="M30" s="284"/>
      <c r="N30" s="284"/>
      <c r="O30" s="284"/>
      <c r="P30" s="284"/>
      <c r="Q30" s="284"/>
      <c r="R30" s="284"/>
      <c r="S30" s="284"/>
      <c r="T30" s="11"/>
    </row>
    <row r="31" spans="2:20" ht="15" customHeight="1" x14ac:dyDescent="0.15">
      <c r="B31" s="21"/>
      <c r="C31" s="62" t="s">
        <v>19</v>
      </c>
      <c r="D31" s="57" t="s">
        <v>20</v>
      </c>
      <c r="E31" s="61"/>
      <c r="F31" s="61"/>
      <c r="G31" s="7"/>
      <c r="H31" s="7"/>
      <c r="I31" s="7"/>
      <c r="J31" s="7"/>
      <c r="L31" s="7"/>
      <c r="M31" s="8"/>
      <c r="N31" s="7"/>
      <c r="O31" s="7"/>
      <c r="P31" s="7"/>
      <c r="Q31" s="7"/>
      <c r="R31" s="7"/>
      <c r="S31" s="7"/>
      <c r="T31" s="11"/>
    </row>
    <row r="32" spans="2:20" ht="15" customHeight="1" x14ac:dyDescent="0.15">
      <c r="B32" s="21"/>
      <c r="C32" s="62" t="s">
        <v>19</v>
      </c>
      <c r="D32" s="7" t="s">
        <v>21</v>
      </c>
      <c r="E32" s="61"/>
      <c r="F32" s="61"/>
      <c r="G32" s="7"/>
      <c r="H32" s="7"/>
      <c r="I32" s="7"/>
      <c r="J32" s="7"/>
      <c r="L32" s="7"/>
      <c r="M32" s="8"/>
      <c r="N32" s="7"/>
      <c r="O32" s="7"/>
      <c r="P32" s="7"/>
      <c r="Q32" s="7"/>
      <c r="R32" s="7"/>
      <c r="S32" s="7"/>
      <c r="T32" s="11"/>
    </row>
    <row r="33" spans="2:20" ht="15" customHeight="1" x14ac:dyDescent="0.15">
      <c r="B33" s="21"/>
      <c r="C33" s="62" t="s">
        <v>19</v>
      </c>
      <c r="D33" s="7" t="s">
        <v>22</v>
      </c>
      <c r="E33" s="61"/>
      <c r="F33" s="61"/>
      <c r="G33" s="7"/>
      <c r="H33" s="7"/>
      <c r="I33" s="7"/>
      <c r="J33" s="7"/>
      <c r="L33" s="7"/>
      <c r="M33" s="8"/>
      <c r="N33" s="7"/>
      <c r="O33" s="7"/>
      <c r="P33" s="7"/>
      <c r="Q33" s="7"/>
      <c r="R33" s="7"/>
      <c r="S33" s="7"/>
      <c r="T33" s="11"/>
    </row>
    <row r="34" spans="2:20" ht="15" customHeight="1" x14ac:dyDescent="0.15">
      <c r="B34" s="21"/>
      <c r="C34" s="62" t="s">
        <v>19</v>
      </c>
      <c r="D34" s="7" t="s">
        <v>23</v>
      </c>
      <c r="E34" s="61"/>
      <c r="F34" s="61"/>
      <c r="G34" s="7"/>
      <c r="H34" s="7"/>
      <c r="I34" s="7"/>
      <c r="J34" s="7"/>
      <c r="L34" s="7"/>
      <c r="M34" s="8"/>
      <c r="N34" s="7"/>
      <c r="O34" s="7"/>
      <c r="P34" s="7"/>
      <c r="Q34" s="7"/>
      <c r="R34" s="7"/>
      <c r="S34" s="7"/>
      <c r="T34" s="11"/>
    </row>
    <row r="35" spans="2:20" ht="15" customHeight="1" x14ac:dyDescent="0.15">
      <c r="B35" s="21"/>
      <c r="C35" s="62" t="s">
        <v>19</v>
      </c>
      <c r="D35" s="7" t="s">
        <v>24</v>
      </c>
      <c r="E35" s="61"/>
      <c r="F35" s="61"/>
      <c r="G35" s="7"/>
      <c r="H35" s="7"/>
      <c r="I35" s="7"/>
      <c r="J35" s="7"/>
      <c r="L35" s="7"/>
      <c r="M35" s="8"/>
      <c r="N35" s="7"/>
      <c r="O35" s="7"/>
      <c r="P35" s="7"/>
      <c r="Q35" s="7"/>
      <c r="R35" s="7"/>
      <c r="S35" s="7"/>
      <c r="T35" s="11"/>
    </row>
    <row r="36" spans="2:20" ht="15" customHeight="1" x14ac:dyDescent="0.15">
      <c r="B36" s="21"/>
      <c r="C36" s="62" t="s">
        <v>19</v>
      </c>
      <c r="D36" s="3" t="s">
        <v>25</v>
      </c>
      <c r="E36" s="61"/>
      <c r="F36" s="61"/>
      <c r="G36" s="7"/>
      <c r="H36" s="7"/>
      <c r="I36" s="7"/>
      <c r="J36" s="7"/>
      <c r="L36" s="7"/>
      <c r="M36" s="8"/>
      <c r="N36" s="7"/>
      <c r="O36" s="7"/>
      <c r="P36" s="7"/>
      <c r="Q36" s="7"/>
      <c r="R36" s="7"/>
      <c r="S36" s="7"/>
      <c r="T36" s="11"/>
    </row>
    <row r="37" spans="2:20" ht="15" customHeight="1" x14ac:dyDescent="0.15">
      <c r="B37" s="21"/>
      <c r="C37" s="62" t="s">
        <v>19</v>
      </c>
      <c r="D37" s="58" t="s">
        <v>26</v>
      </c>
      <c r="E37" s="63"/>
      <c r="F37" s="63"/>
      <c r="G37" s="3"/>
      <c r="H37" s="7"/>
      <c r="I37" s="7"/>
      <c r="J37" s="7"/>
      <c r="L37" s="7"/>
      <c r="M37" s="8"/>
      <c r="N37" s="7"/>
      <c r="O37" s="7"/>
      <c r="P37" s="7"/>
      <c r="Q37" s="7"/>
      <c r="R37" s="7"/>
      <c r="S37" s="7"/>
      <c r="T37" s="11"/>
    </row>
    <row r="38" spans="2:20" ht="15" customHeight="1" x14ac:dyDescent="0.15">
      <c r="B38" s="21"/>
      <c r="C38" s="62"/>
      <c r="D38" s="7"/>
      <c r="E38" s="61"/>
      <c r="F38" s="61"/>
      <c r="G38" s="7"/>
      <c r="H38" s="7"/>
      <c r="I38" s="7"/>
      <c r="J38" s="7"/>
      <c r="L38" s="7"/>
      <c r="M38" s="8"/>
      <c r="N38" s="7"/>
      <c r="O38" s="7"/>
      <c r="P38" s="7"/>
      <c r="Q38" s="7"/>
      <c r="R38" s="7"/>
      <c r="S38" s="7"/>
      <c r="T38" s="11"/>
    </row>
    <row r="39" spans="2:20" ht="15" customHeight="1" x14ac:dyDescent="0.2">
      <c r="B39" s="21"/>
      <c r="C39" s="7" t="s">
        <v>27</v>
      </c>
      <c r="D39" s="7"/>
      <c r="E39" s="7"/>
      <c r="F39" s="7"/>
      <c r="G39" s="7"/>
      <c r="H39" s="7"/>
      <c r="I39" s="7"/>
      <c r="J39" s="7"/>
      <c r="L39" s="7"/>
      <c r="M39" s="8"/>
      <c r="N39" s="7"/>
      <c r="O39" s="7"/>
      <c r="P39" s="7"/>
      <c r="Q39" s="7"/>
      <c r="R39" s="7"/>
      <c r="S39" s="7"/>
      <c r="T39" s="11"/>
    </row>
    <row r="40" spans="2:20" ht="15" customHeight="1" x14ac:dyDescent="0.2">
      <c r="B40" s="21"/>
      <c r="C40" s="7"/>
      <c r="D40" s="7"/>
      <c r="E40" s="7"/>
      <c r="F40" s="7"/>
      <c r="G40" s="7"/>
      <c r="H40" s="7"/>
      <c r="I40" s="7"/>
      <c r="J40" s="7"/>
      <c r="L40" s="7"/>
      <c r="M40" s="8"/>
      <c r="N40" s="7"/>
      <c r="O40" s="7"/>
      <c r="P40" s="7"/>
      <c r="Q40" s="7"/>
      <c r="R40" s="7"/>
      <c r="S40" s="7"/>
      <c r="T40" s="11"/>
    </row>
    <row r="41" spans="2:20" ht="15" customHeight="1" x14ac:dyDescent="0.2">
      <c r="B41" s="21"/>
      <c r="C41" s="7" t="s">
        <v>28</v>
      </c>
      <c r="D41" s="7"/>
      <c r="E41" s="7"/>
      <c r="F41" s="7"/>
      <c r="G41" s="7"/>
      <c r="H41" s="7"/>
      <c r="I41" s="7"/>
      <c r="J41" s="7"/>
      <c r="L41" s="7"/>
      <c r="M41" s="8"/>
      <c r="N41" s="7"/>
      <c r="O41" s="7"/>
      <c r="P41" s="7"/>
      <c r="Q41" s="7"/>
      <c r="R41" s="7"/>
      <c r="S41" s="7"/>
      <c r="T41" s="11"/>
    </row>
    <row r="42" spans="2:20" ht="15" customHeight="1" x14ac:dyDescent="0.2">
      <c r="B42" s="21"/>
      <c r="C42" s="7"/>
      <c r="D42" s="7"/>
      <c r="E42" s="7"/>
      <c r="F42" s="7"/>
      <c r="G42" s="7"/>
      <c r="H42" s="7"/>
      <c r="I42" s="7"/>
      <c r="J42" s="7"/>
      <c r="L42" s="7"/>
      <c r="M42" s="8"/>
      <c r="N42" s="7"/>
      <c r="O42" s="7"/>
      <c r="P42" s="7"/>
      <c r="Q42" s="7"/>
      <c r="R42" s="7"/>
      <c r="S42" s="7"/>
      <c r="T42" s="11"/>
    </row>
    <row r="43" spans="2:20" ht="15" customHeight="1" x14ac:dyDescent="0.2">
      <c r="B43" s="21"/>
      <c r="C43" s="47" t="s">
        <v>29</v>
      </c>
      <c r="D43" s="47" t="s">
        <v>30</v>
      </c>
      <c r="E43" s="47" t="s">
        <v>31</v>
      </c>
      <c r="F43" s="7"/>
      <c r="G43" s="7"/>
      <c r="H43" s="7"/>
      <c r="I43" s="7"/>
      <c r="J43" s="7"/>
      <c r="L43" s="7"/>
      <c r="M43" s="8"/>
      <c r="N43" s="7"/>
      <c r="O43" s="7"/>
      <c r="P43" s="7"/>
      <c r="Q43" s="7"/>
      <c r="R43" s="7"/>
      <c r="S43" s="7"/>
      <c r="T43" s="11"/>
    </row>
    <row r="44" spans="2:20" ht="15" customHeight="1" x14ac:dyDescent="0.2">
      <c r="B44" s="21"/>
      <c r="C44" s="48" t="s">
        <v>32</v>
      </c>
      <c r="D44" s="49">
        <v>1</v>
      </c>
      <c r="E44" s="219"/>
      <c r="F44" s="7"/>
      <c r="G44" s="7"/>
      <c r="H44" s="7"/>
      <c r="I44" s="7"/>
      <c r="J44" s="7"/>
      <c r="L44" s="7"/>
      <c r="M44" s="8"/>
      <c r="N44" s="7"/>
      <c r="O44" s="7"/>
      <c r="P44" s="7"/>
      <c r="Q44" s="7"/>
      <c r="R44" s="7"/>
      <c r="S44" s="7"/>
      <c r="T44" s="11"/>
    </row>
    <row r="45" spans="2:20" ht="15" customHeight="1" x14ac:dyDescent="0.2">
      <c r="B45" s="21"/>
      <c r="C45" s="50" t="s">
        <v>33</v>
      </c>
      <c r="D45" s="51">
        <v>2</v>
      </c>
      <c r="E45" s="220"/>
      <c r="F45" s="7"/>
      <c r="G45" s="7"/>
      <c r="H45" s="7"/>
      <c r="I45" s="7"/>
      <c r="J45" s="7"/>
      <c r="L45" s="7"/>
      <c r="M45" s="8"/>
      <c r="N45" s="7"/>
      <c r="O45" s="7"/>
      <c r="P45" s="7"/>
      <c r="Q45" s="7"/>
      <c r="R45" s="7"/>
      <c r="S45" s="7"/>
      <c r="T45" s="11"/>
    </row>
    <row r="46" spans="2:20" ht="15" customHeight="1" x14ac:dyDescent="0.2">
      <c r="B46" s="21"/>
      <c r="C46" s="50" t="s">
        <v>34</v>
      </c>
      <c r="D46" s="51">
        <v>3</v>
      </c>
      <c r="E46" s="52"/>
      <c r="F46" s="7"/>
      <c r="G46" s="7"/>
      <c r="H46" s="7"/>
      <c r="I46" s="7"/>
      <c r="J46" s="7"/>
      <c r="L46" s="7"/>
      <c r="M46" s="8"/>
      <c r="N46" s="7"/>
      <c r="O46" s="7"/>
      <c r="P46" s="7"/>
      <c r="Q46" s="7"/>
      <c r="R46" s="7"/>
      <c r="S46" s="7"/>
      <c r="T46" s="11"/>
    </row>
    <row r="47" spans="2:20" ht="15" customHeight="1" x14ac:dyDescent="0.2">
      <c r="B47" s="21"/>
      <c r="C47" s="50" t="s">
        <v>35</v>
      </c>
      <c r="D47" s="51">
        <v>4</v>
      </c>
      <c r="E47" s="53"/>
      <c r="F47" s="7"/>
      <c r="G47" s="7"/>
      <c r="H47" s="7"/>
      <c r="I47" s="7"/>
      <c r="J47" s="7"/>
      <c r="L47" s="7"/>
      <c r="M47" s="8"/>
      <c r="N47" s="7"/>
      <c r="O47" s="7"/>
      <c r="P47" s="7"/>
      <c r="Q47" s="7"/>
      <c r="R47" s="7"/>
      <c r="S47" s="7"/>
      <c r="T47" s="11"/>
    </row>
    <row r="48" spans="2:20" ht="15" customHeight="1" x14ac:dyDescent="0.2">
      <c r="B48" s="21"/>
      <c r="C48" s="54" t="s">
        <v>36</v>
      </c>
      <c r="D48" s="55">
        <v>5</v>
      </c>
      <c r="E48" s="56"/>
      <c r="F48" s="7"/>
      <c r="G48" s="7"/>
      <c r="H48" s="7"/>
      <c r="I48" s="7"/>
      <c r="J48" s="7"/>
      <c r="L48" s="7"/>
      <c r="M48" s="8"/>
      <c r="N48" s="7"/>
      <c r="O48" s="7"/>
      <c r="P48" s="7"/>
      <c r="Q48" s="7"/>
      <c r="R48" s="7"/>
      <c r="S48" s="7"/>
      <c r="T48" s="11"/>
    </row>
    <row r="49" spans="2:20" ht="15" customHeight="1" x14ac:dyDescent="0.2">
      <c r="B49" s="21"/>
      <c r="C49" s="7"/>
      <c r="D49" s="7"/>
      <c r="E49" s="7"/>
      <c r="F49" s="7"/>
      <c r="G49" s="7"/>
      <c r="H49" s="7"/>
      <c r="I49" s="7"/>
      <c r="J49" s="7"/>
      <c r="L49" s="7"/>
      <c r="M49" s="8"/>
      <c r="N49" s="7"/>
      <c r="O49" s="7"/>
      <c r="P49" s="7"/>
      <c r="Q49" s="7"/>
      <c r="R49" s="7"/>
      <c r="S49" s="7"/>
      <c r="T49" s="11"/>
    </row>
    <row r="50" spans="2:20" ht="15" customHeight="1" x14ac:dyDescent="0.2">
      <c r="B50" s="21"/>
      <c r="C50" s="355" t="s">
        <v>37</v>
      </c>
      <c r="D50" s="356"/>
      <c r="E50" s="356"/>
      <c r="F50" s="356"/>
      <c r="G50" s="356"/>
      <c r="H50" s="356"/>
      <c r="I50" s="356"/>
      <c r="J50" s="356"/>
      <c r="K50" s="356"/>
      <c r="L50" s="356"/>
      <c r="M50" s="356"/>
      <c r="N50" s="356"/>
      <c r="O50" s="356"/>
      <c r="P50" s="356"/>
      <c r="Q50" s="356"/>
      <c r="R50" s="356"/>
      <c r="S50" s="356"/>
      <c r="T50" s="11"/>
    </row>
    <row r="51" spans="2:20" ht="15" customHeight="1" x14ac:dyDescent="0.2">
      <c r="B51" s="21"/>
      <c r="C51" s="356"/>
      <c r="D51" s="356"/>
      <c r="E51" s="356"/>
      <c r="F51" s="356"/>
      <c r="G51" s="356"/>
      <c r="H51" s="356"/>
      <c r="I51" s="356"/>
      <c r="J51" s="356"/>
      <c r="K51" s="356"/>
      <c r="L51" s="356"/>
      <c r="M51" s="356"/>
      <c r="N51" s="356"/>
      <c r="O51" s="356"/>
      <c r="P51" s="356"/>
      <c r="Q51" s="356"/>
      <c r="R51" s="356"/>
      <c r="S51" s="356"/>
      <c r="T51" s="11"/>
    </row>
    <row r="52" spans="2:20" ht="15" customHeight="1" x14ac:dyDescent="0.2">
      <c r="B52" s="21"/>
      <c r="C52" s="7"/>
      <c r="D52" s="7"/>
      <c r="E52" s="7"/>
      <c r="F52" s="7"/>
      <c r="G52" s="7"/>
      <c r="H52" s="7"/>
      <c r="I52" s="7"/>
      <c r="J52" s="7"/>
      <c r="L52" s="7"/>
      <c r="M52" s="8"/>
      <c r="N52" s="7"/>
      <c r="O52" s="7"/>
      <c r="P52" s="7"/>
      <c r="Q52" s="7"/>
      <c r="R52" s="7"/>
      <c r="S52" s="7"/>
      <c r="T52" s="11"/>
    </row>
    <row r="53" spans="2:20" ht="15" customHeight="1" x14ac:dyDescent="0.2">
      <c r="B53" s="21"/>
      <c r="C53" s="221" t="s">
        <v>38</v>
      </c>
      <c r="D53" s="7"/>
      <c r="E53" s="7"/>
      <c r="F53" s="7"/>
      <c r="G53" s="7"/>
      <c r="H53" s="7"/>
      <c r="I53" s="7"/>
      <c r="J53" s="7"/>
      <c r="K53" s="7"/>
      <c r="L53" s="7"/>
      <c r="M53" s="7"/>
      <c r="N53" s="7"/>
      <c r="O53" s="7"/>
      <c r="P53" s="7"/>
      <c r="Q53" s="7"/>
      <c r="R53" s="7"/>
      <c r="S53" s="7"/>
      <c r="T53" s="11"/>
    </row>
    <row r="54" spans="2:20" ht="15" customHeight="1" x14ac:dyDescent="0.2">
      <c r="B54" s="21"/>
      <c r="D54" s="7"/>
      <c r="E54" s="7"/>
      <c r="F54" s="7"/>
      <c r="G54" s="7"/>
      <c r="H54" s="7"/>
      <c r="I54" s="7"/>
      <c r="J54" s="7"/>
      <c r="K54" s="7"/>
      <c r="L54" s="7"/>
      <c r="M54" s="7"/>
      <c r="N54" s="7"/>
      <c r="O54" s="7"/>
      <c r="P54" s="7"/>
      <c r="Q54" s="7"/>
      <c r="R54" s="7"/>
      <c r="S54" s="7"/>
      <c r="T54" s="11"/>
    </row>
    <row r="55" spans="2:20" ht="15" customHeight="1" x14ac:dyDescent="0.2">
      <c r="B55" s="21"/>
      <c r="C55" s="357" t="s">
        <v>39</v>
      </c>
      <c r="D55" s="358"/>
      <c r="E55" s="358"/>
      <c r="F55" s="358"/>
      <c r="G55" s="358"/>
      <c r="H55" s="358"/>
      <c r="I55" s="358"/>
      <c r="J55" s="358"/>
      <c r="K55" s="358"/>
      <c r="L55" s="358"/>
      <c r="M55" s="358"/>
      <c r="N55" s="358"/>
      <c r="O55" s="358"/>
      <c r="P55" s="358"/>
      <c r="Q55" s="358"/>
      <c r="R55" s="358"/>
      <c r="S55" s="358"/>
      <c r="T55" s="11"/>
    </row>
    <row r="56" spans="2:20" ht="15" customHeight="1" x14ac:dyDescent="0.2">
      <c r="B56" s="21"/>
      <c r="C56" s="358"/>
      <c r="D56" s="358"/>
      <c r="E56" s="358"/>
      <c r="F56" s="358"/>
      <c r="G56" s="358"/>
      <c r="H56" s="358"/>
      <c r="I56" s="358"/>
      <c r="J56" s="358"/>
      <c r="K56" s="358"/>
      <c r="L56" s="358"/>
      <c r="M56" s="358"/>
      <c r="N56" s="358"/>
      <c r="O56" s="358"/>
      <c r="P56" s="358"/>
      <c r="Q56" s="358"/>
      <c r="R56" s="358"/>
      <c r="S56" s="358"/>
      <c r="T56" s="11"/>
    </row>
    <row r="57" spans="2:20" ht="15" customHeight="1" x14ac:dyDescent="0.2">
      <c r="B57" s="21"/>
      <c r="C57" s="358"/>
      <c r="D57" s="358"/>
      <c r="E57" s="358"/>
      <c r="F57" s="358"/>
      <c r="G57" s="358"/>
      <c r="H57" s="358"/>
      <c r="I57" s="358"/>
      <c r="J57" s="358"/>
      <c r="K57" s="358"/>
      <c r="L57" s="358"/>
      <c r="M57" s="358"/>
      <c r="N57" s="358"/>
      <c r="O57" s="358"/>
      <c r="P57" s="358"/>
      <c r="Q57" s="358"/>
      <c r="R57" s="358"/>
      <c r="S57" s="358"/>
      <c r="T57" s="11"/>
    </row>
    <row r="58" spans="2:20" ht="15" customHeight="1" x14ac:dyDescent="0.2">
      <c r="B58" s="21"/>
      <c r="D58" s="7"/>
      <c r="E58" s="7"/>
      <c r="F58" s="7"/>
      <c r="G58" s="7"/>
      <c r="H58" s="7"/>
      <c r="I58" s="7"/>
      <c r="J58" s="7"/>
      <c r="K58" s="7"/>
      <c r="L58" s="7"/>
      <c r="M58" s="7"/>
      <c r="N58" s="7"/>
      <c r="O58" s="7"/>
      <c r="P58" s="7"/>
      <c r="Q58" s="7"/>
      <c r="R58" s="7"/>
      <c r="S58" s="7"/>
      <c r="T58" s="11"/>
    </row>
    <row r="59" spans="2:20" ht="15" customHeight="1" x14ac:dyDescent="0.2">
      <c r="B59" s="21"/>
      <c r="C59" s="355" t="s">
        <v>40</v>
      </c>
      <c r="D59" s="356"/>
      <c r="E59" s="356"/>
      <c r="F59" s="356"/>
      <c r="G59" s="356"/>
      <c r="H59" s="356"/>
      <c r="I59" s="356"/>
      <c r="J59" s="356"/>
      <c r="K59" s="356"/>
      <c r="L59" s="356"/>
      <c r="M59" s="356"/>
      <c r="N59" s="356"/>
      <c r="O59" s="356"/>
      <c r="P59" s="356"/>
      <c r="Q59" s="356"/>
      <c r="R59" s="356"/>
      <c r="S59" s="356"/>
      <c r="T59" s="11"/>
    </row>
    <row r="60" spans="2:20" ht="15" customHeight="1" x14ac:dyDescent="0.2">
      <c r="B60" s="21"/>
      <c r="C60" s="356"/>
      <c r="D60" s="356"/>
      <c r="E60" s="356"/>
      <c r="F60" s="356"/>
      <c r="G60" s="356"/>
      <c r="H60" s="356"/>
      <c r="I60" s="356"/>
      <c r="J60" s="356"/>
      <c r="K60" s="356"/>
      <c r="L60" s="356"/>
      <c r="M60" s="356"/>
      <c r="N60" s="356"/>
      <c r="O60" s="356"/>
      <c r="P60" s="356"/>
      <c r="Q60" s="356"/>
      <c r="R60" s="356"/>
      <c r="S60" s="356"/>
      <c r="T60" s="11"/>
    </row>
    <row r="61" spans="2:20" ht="15" customHeight="1" x14ac:dyDescent="0.2">
      <c r="B61" s="21"/>
      <c r="C61" s="7"/>
      <c r="D61" s="7"/>
      <c r="E61" s="7"/>
      <c r="F61" s="7"/>
      <c r="G61" s="7"/>
      <c r="H61" s="7"/>
      <c r="I61" s="7"/>
      <c r="J61" s="7"/>
      <c r="L61" s="7"/>
      <c r="M61" s="8"/>
      <c r="N61" s="7"/>
      <c r="O61" s="7"/>
      <c r="P61" s="7"/>
      <c r="Q61" s="7"/>
      <c r="R61" s="7"/>
      <c r="S61" s="7"/>
      <c r="T61" s="11"/>
    </row>
    <row r="62" spans="2:20" ht="15" customHeight="1" x14ac:dyDescent="0.2">
      <c r="B62" s="21"/>
      <c r="C62" s="1" t="s">
        <v>41</v>
      </c>
      <c r="D62" s="7"/>
      <c r="E62" s="7"/>
      <c r="F62" s="7"/>
      <c r="G62" s="7"/>
      <c r="H62" s="7"/>
      <c r="I62" s="7"/>
      <c r="J62" s="7"/>
      <c r="L62" s="7"/>
      <c r="M62" s="8"/>
      <c r="N62" s="7"/>
      <c r="O62" s="7"/>
      <c r="P62" s="7"/>
      <c r="Q62" s="7"/>
      <c r="R62" s="7"/>
      <c r="S62" s="7"/>
      <c r="T62" s="11"/>
    </row>
    <row r="63" spans="2:20" ht="15" customHeight="1" x14ac:dyDescent="0.2">
      <c r="B63" s="21"/>
      <c r="C63" s="7"/>
      <c r="D63" s="7"/>
      <c r="E63" s="7"/>
      <c r="F63" s="7"/>
      <c r="G63" s="7"/>
      <c r="H63" s="7"/>
      <c r="I63" s="7"/>
      <c r="J63" s="7"/>
      <c r="L63" s="7"/>
      <c r="M63" s="8"/>
      <c r="N63" s="7"/>
      <c r="O63" s="7"/>
      <c r="P63" s="7"/>
      <c r="Q63" s="7"/>
      <c r="R63" s="7"/>
      <c r="S63" s="7"/>
      <c r="T63" s="11"/>
    </row>
    <row r="64" spans="2:20" ht="15" customHeight="1" x14ac:dyDescent="0.2">
      <c r="B64" s="21"/>
      <c r="C64" s="57"/>
      <c r="D64" s="7"/>
      <c r="E64" s="7"/>
      <c r="F64" s="7"/>
      <c r="G64" s="7"/>
      <c r="H64" s="7"/>
      <c r="I64" s="7"/>
      <c r="J64" s="7"/>
      <c r="L64" s="7"/>
      <c r="M64" s="8"/>
      <c r="N64" s="7"/>
      <c r="O64" s="7"/>
      <c r="P64" s="7"/>
      <c r="Q64" s="7"/>
      <c r="R64" s="7"/>
      <c r="S64" s="7"/>
      <c r="T64" s="11"/>
    </row>
    <row r="65" spans="2:20" ht="15" customHeight="1" x14ac:dyDescent="0.2">
      <c r="B65" s="21"/>
      <c r="C65" s="59" t="s">
        <v>42</v>
      </c>
      <c r="D65" s="7"/>
      <c r="E65" s="7"/>
      <c r="F65" s="7"/>
      <c r="G65" s="7"/>
      <c r="H65" s="7"/>
      <c r="I65" s="7"/>
      <c r="J65" s="7"/>
      <c r="L65" s="7"/>
      <c r="M65" s="8"/>
      <c r="N65" s="7"/>
      <c r="O65" s="7"/>
      <c r="P65" s="7"/>
      <c r="Q65" s="7"/>
      <c r="R65" s="7"/>
      <c r="S65" s="7"/>
      <c r="T65" s="11"/>
    </row>
    <row r="66" spans="2:20" ht="15" customHeight="1" x14ac:dyDescent="0.2">
      <c r="B66" s="21"/>
      <c r="C66" s="57"/>
      <c r="D66" s="7"/>
      <c r="E66" s="7"/>
      <c r="F66" s="7"/>
      <c r="G66" s="7"/>
      <c r="H66" s="7"/>
      <c r="I66" s="7"/>
      <c r="J66" s="7"/>
      <c r="L66" s="7"/>
      <c r="M66" s="8"/>
      <c r="N66" s="7"/>
      <c r="O66" s="7"/>
      <c r="P66" s="7"/>
      <c r="Q66" s="7"/>
      <c r="R66" s="7"/>
      <c r="S66" s="7"/>
      <c r="T66" s="11"/>
    </row>
    <row r="67" spans="2:20" ht="15" customHeight="1" x14ac:dyDescent="0.2">
      <c r="B67" s="21"/>
      <c r="C67" s="355" t="s">
        <v>43</v>
      </c>
      <c r="D67" s="356"/>
      <c r="E67" s="356"/>
      <c r="F67" s="356"/>
      <c r="G67" s="356"/>
      <c r="H67" s="356"/>
      <c r="I67" s="356"/>
      <c r="J67" s="356"/>
      <c r="K67" s="356"/>
      <c r="L67" s="356"/>
      <c r="M67" s="356"/>
      <c r="N67" s="356"/>
      <c r="O67" s="356"/>
      <c r="P67" s="356"/>
      <c r="Q67" s="356"/>
      <c r="R67" s="356"/>
      <c r="S67" s="356"/>
      <c r="T67" s="11"/>
    </row>
    <row r="68" spans="2:20" ht="15" customHeight="1" x14ac:dyDescent="0.2">
      <c r="B68" s="21"/>
      <c r="C68" s="7"/>
      <c r="D68" s="7"/>
      <c r="E68" s="7"/>
      <c r="F68" s="7"/>
      <c r="G68" s="7"/>
      <c r="H68" s="7"/>
      <c r="I68" s="7"/>
      <c r="J68" s="7"/>
      <c r="L68" s="7"/>
      <c r="M68" s="8"/>
      <c r="N68" s="7"/>
      <c r="O68" s="7"/>
      <c r="P68" s="7"/>
      <c r="Q68" s="7"/>
      <c r="R68" s="7"/>
      <c r="S68" s="7"/>
      <c r="T68" s="11"/>
    </row>
    <row r="69" spans="2:20" ht="15" customHeight="1" x14ac:dyDescent="0.2">
      <c r="B69" s="21"/>
      <c r="C69" s="355" t="s">
        <v>44</v>
      </c>
      <c r="D69" s="356"/>
      <c r="E69" s="356"/>
      <c r="F69" s="356"/>
      <c r="G69" s="356"/>
      <c r="H69" s="356"/>
      <c r="I69" s="356"/>
      <c r="J69" s="356"/>
      <c r="K69" s="356"/>
      <c r="L69" s="356"/>
      <c r="M69" s="356"/>
      <c r="N69" s="356"/>
      <c r="O69" s="356"/>
      <c r="P69" s="356"/>
      <c r="Q69" s="356"/>
      <c r="R69" s="356"/>
      <c r="S69" s="356"/>
      <c r="T69" s="11"/>
    </row>
    <row r="70" spans="2:20" ht="15" customHeight="1" x14ac:dyDescent="0.2">
      <c r="B70" s="21"/>
      <c r="C70" s="356"/>
      <c r="D70" s="356"/>
      <c r="E70" s="356"/>
      <c r="F70" s="356"/>
      <c r="G70" s="356"/>
      <c r="H70" s="356"/>
      <c r="I70" s="356"/>
      <c r="J70" s="356"/>
      <c r="K70" s="356"/>
      <c r="L70" s="356"/>
      <c r="M70" s="356"/>
      <c r="N70" s="356"/>
      <c r="O70" s="356"/>
      <c r="P70" s="356"/>
      <c r="Q70" s="356"/>
      <c r="R70" s="356"/>
      <c r="S70" s="356"/>
      <c r="T70" s="11"/>
    </row>
    <row r="71" spans="2:20" ht="15" customHeight="1" x14ac:dyDescent="0.2">
      <c r="B71" s="21"/>
      <c r="C71" s="7"/>
      <c r="D71" s="7"/>
      <c r="E71" s="7"/>
      <c r="F71" s="7"/>
      <c r="G71" s="7"/>
      <c r="H71" s="7"/>
      <c r="I71" s="7"/>
      <c r="J71" s="7"/>
      <c r="L71" s="7"/>
      <c r="M71" s="8"/>
      <c r="N71" s="7"/>
      <c r="O71" s="7"/>
      <c r="P71" s="7"/>
      <c r="Q71" s="7"/>
      <c r="R71" s="7"/>
      <c r="S71" s="7"/>
      <c r="T71" s="11"/>
    </row>
    <row r="72" spans="2:20" ht="15" customHeight="1" x14ac:dyDescent="0.2">
      <c r="B72" s="21"/>
      <c r="C72" s="7" t="s">
        <v>45</v>
      </c>
      <c r="D72" s="7"/>
      <c r="E72" s="7"/>
      <c r="F72" s="7"/>
      <c r="G72" s="7"/>
      <c r="H72" s="7"/>
      <c r="I72" s="7"/>
      <c r="J72" s="7"/>
      <c r="L72" s="7"/>
      <c r="M72" s="8"/>
      <c r="N72" s="7"/>
      <c r="O72" s="7"/>
      <c r="P72" s="7"/>
      <c r="Q72" s="7"/>
      <c r="R72" s="7"/>
      <c r="S72" s="7"/>
      <c r="T72" s="11"/>
    </row>
    <row r="73" spans="2:20" ht="15" customHeight="1" x14ac:dyDescent="0.2">
      <c r="B73" s="21"/>
      <c r="C73" s="7"/>
      <c r="D73" s="7"/>
      <c r="E73" s="7"/>
      <c r="F73" s="7"/>
      <c r="G73" s="7"/>
      <c r="H73" s="7"/>
      <c r="I73" s="7"/>
      <c r="J73" s="7"/>
      <c r="L73" s="7"/>
      <c r="M73" s="8"/>
      <c r="N73" s="7"/>
      <c r="O73" s="7"/>
      <c r="P73" s="7"/>
      <c r="Q73" s="7"/>
      <c r="R73" s="7"/>
      <c r="S73" s="7"/>
      <c r="T73" s="11"/>
    </row>
    <row r="74" spans="2:20" ht="15" customHeight="1" x14ac:dyDescent="0.2">
      <c r="B74" s="21"/>
      <c r="C74" s="355" t="s">
        <v>46</v>
      </c>
      <c r="D74" s="356"/>
      <c r="E74" s="356"/>
      <c r="F74" s="356"/>
      <c r="G74" s="356"/>
      <c r="H74" s="356"/>
      <c r="I74" s="356"/>
      <c r="J74" s="356"/>
      <c r="K74" s="356"/>
      <c r="L74" s="356"/>
      <c r="M74" s="356"/>
      <c r="N74" s="356"/>
      <c r="O74" s="356"/>
      <c r="P74" s="356"/>
      <c r="Q74" s="356"/>
      <c r="R74" s="356"/>
      <c r="S74" s="356"/>
      <c r="T74" s="11"/>
    </row>
    <row r="75" spans="2:20" ht="15" customHeight="1" x14ac:dyDescent="0.2">
      <c r="B75" s="21"/>
      <c r="C75" s="356"/>
      <c r="D75" s="356"/>
      <c r="E75" s="356"/>
      <c r="F75" s="356"/>
      <c r="G75" s="356"/>
      <c r="H75" s="356"/>
      <c r="I75" s="356"/>
      <c r="J75" s="356"/>
      <c r="K75" s="356"/>
      <c r="L75" s="356"/>
      <c r="M75" s="356"/>
      <c r="N75" s="356"/>
      <c r="O75" s="356"/>
      <c r="P75" s="356"/>
      <c r="Q75" s="356"/>
      <c r="R75" s="356"/>
      <c r="S75" s="356"/>
      <c r="T75" s="11"/>
    </row>
    <row r="76" spans="2:20" ht="15" customHeight="1" x14ac:dyDescent="0.2">
      <c r="B76" s="21"/>
      <c r="C76" s="7"/>
      <c r="D76" s="7"/>
      <c r="E76" s="7"/>
      <c r="F76" s="7"/>
      <c r="G76" s="7"/>
      <c r="H76" s="7"/>
      <c r="I76" s="7"/>
      <c r="J76" s="7"/>
      <c r="L76" s="7"/>
      <c r="M76" s="8"/>
      <c r="N76" s="7"/>
      <c r="O76" s="7"/>
      <c r="P76" s="7"/>
      <c r="Q76" s="7"/>
      <c r="R76" s="7"/>
      <c r="S76" s="7"/>
      <c r="T76" s="11"/>
    </row>
    <row r="77" spans="2:20" ht="15" customHeight="1" x14ac:dyDescent="0.2">
      <c r="B77" s="21"/>
      <c r="C77" s="355" t="s">
        <v>47</v>
      </c>
      <c r="D77" s="356"/>
      <c r="E77" s="356"/>
      <c r="F77" s="356"/>
      <c r="G77" s="356"/>
      <c r="H77" s="356"/>
      <c r="I77" s="356"/>
      <c r="J77" s="356"/>
      <c r="K77" s="356"/>
      <c r="L77" s="356"/>
      <c r="M77" s="356"/>
      <c r="N77" s="356"/>
      <c r="O77" s="356"/>
      <c r="P77" s="356"/>
      <c r="Q77" s="356"/>
      <c r="R77" s="356"/>
      <c r="S77" s="356"/>
      <c r="T77" s="11"/>
    </row>
    <row r="78" spans="2:20" ht="15" customHeight="1" x14ac:dyDescent="0.2">
      <c r="B78" s="21"/>
      <c r="C78" s="356"/>
      <c r="D78" s="356"/>
      <c r="E78" s="356"/>
      <c r="F78" s="356"/>
      <c r="G78" s="356"/>
      <c r="H78" s="356"/>
      <c r="I78" s="356"/>
      <c r="J78" s="356"/>
      <c r="K78" s="356"/>
      <c r="L78" s="356"/>
      <c r="M78" s="356"/>
      <c r="N78" s="356"/>
      <c r="O78" s="356"/>
      <c r="P78" s="356"/>
      <c r="Q78" s="356"/>
      <c r="R78" s="356"/>
      <c r="S78" s="356"/>
      <c r="T78" s="11"/>
    </row>
    <row r="79" spans="2:20" ht="15" customHeight="1" x14ac:dyDescent="0.2">
      <c r="B79" s="21"/>
      <c r="C79" s="222"/>
      <c r="D79" s="222"/>
      <c r="E79" s="222"/>
      <c r="F79" s="222"/>
      <c r="G79" s="222"/>
      <c r="H79" s="222"/>
      <c r="I79" s="222"/>
      <c r="J79" s="222"/>
      <c r="K79" s="222"/>
      <c r="L79" s="222"/>
      <c r="M79" s="222"/>
      <c r="N79" s="222"/>
      <c r="O79" s="222"/>
      <c r="P79" s="222"/>
      <c r="Q79" s="222"/>
      <c r="R79" s="222"/>
      <c r="S79" s="222"/>
      <c r="T79" s="11"/>
    </row>
    <row r="80" spans="2:20" ht="15" customHeight="1" x14ac:dyDescent="0.2">
      <c r="B80" s="21"/>
      <c r="C80" s="57"/>
      <c r="D80" s="7"/>
      <c r="E80" s="7"/>
      <c r="F80" s="7"/>
      <c r="G80" s="7"/>
      <c r="H80" s="7"/>
      <c r="I80" s="7"/>
      <c r="J80" s="7"/>
      <c r="L80" s="7"/>
      <c r="M80" s="8"/>
      <c r="N80" s="7"/>
      <c r="O80" s="7"/>
      <c r="P80" s="7"/>
      <c r="Q80" s="7"/>
      <c r="R80" s="7"/>
      <c r="S80" s="7"/>
      <c r="T80" s="11"/>
    </row>
    <row r="81" spans="2:20" ht="15" customHeight="1" x14ac:dyDescent="0.2">
      <c r="B81" s="21"/>
      <c r="C81" s="59" t="s">
        <v>48</v>
      </c>
      <c r="D81" s="7"/>
      <c r="E81" s="7"/>
      <c r="F81" s="7"/>
      <c r="G81" s="7"/>
      <c r="H81" s="7"/>
      <c r="I81" s="7"/>
      <c r="J81" s="7"/>
      <c r="L81" s="7"/>
      <c r="M81" s="8"/>
      <c r="N81" s="7"/>
      <c r="O81" s="7"/>
      <c r="P81" s="7"/>
      <c r="Q81" s="7"/>
      <c r="R81" s="7"/>
      <c r="S81" s="7"/>
      <c r="T81" s="11"/>
    </row>
    <row r="82" spans="2:20" ht="15.75" customHeight="1" x14ac:dyDescent="0.2">
      <c r="B82" s="21"/>
      <c r="C82" s="57"/>
      <c r="D82" s="7"/>
      <c r="E82" s="7"/>
      <c r="F82" s="7"/>
      <c r="G82" s="7"/>
      <c r="H82" s="7"/>
      <c r="I82" s="7"/>
      <c r="J82" s="7"/>
      <c r="L82" s="7"/>
      <c r="M82" s="8"/>
      <c r="N82" s="7"/>
      <c r="O82" s="7"/>
      <c r="P82" s="7"/>
      <c r="Q82" s="7"/>
      <c r="R82" s="7"/>
      <c r="S82" s="7"/>
      <c r="T82" s="11"/>
    </row>
    <row r="83" spans="2:20" ht="15" customHeight="1" x14ac:dyDescent="0.2">
      <c r="B83" s="21"/>
      <c r="C83" s="7" t="s">
        <v>49</v>
      </c>
      <c r="D83" s="7"/>
      <c r="E83" s="7"/>
      <c r="F83" s="7"/>
      <c r="G83" s="7"/>
      <c r="H83" s="7"/>
      <c r="I83" s="7"/>
      <c r="J83" s="7"/>
      <c r="L83" s="7"/>
      <c r="M83" s="8"/>
      <c r="N83" s="7"/>
      <c r="O83" s="7"/>
      <c r="P83" s="7"/>
      <c r="Q83" s="7"/>
      <c r="R83" s="7"/>
      <c r="S83" s="7"/>
      <c r="T83" s="11"/>
    </row>
    <row r="84" spans="2:20" ht="15" customHeight="1" x14ac:dyDescent="0.2">
      <c r="B84" s="21"/>
      <c r="C84" s="7"/>
      <c r="D84" s="7"/>
      <c r="E84" s="7"/>
      <c r="F84" s="7"/>
      <c r="G84" s="7"/>
      <c r="H84" s="7"/>
      <c r="I84" s="7"/>
      <c r="J84" s="7"/>
      <c r="L84" s="7"/>
      <c r="M84" s="8"/>
      <c r="N84" s="7"/>
      <c r="O84" s="7"/>
      <c r="P84" s="7"/>
      <c r="Q84" s="7"/>
      <c r="R84" s="7"/>
      <c r="S84" s="7"/>
      <c r="T84" s="11"/>
    </row>
    <row r="85" spans="2:20" ht="15" customHeight="1" x14ac:dyDescent="0.2">
      <c r="B85" s="21"/>
      <c r="C85" s="7" t="s">
        <v>50</v>
      </c>
      <c r="D85" s="7"/>
      <c r="E85" s="7"/>
      <c r="F85" s="7"/>
      <c r="G85" s="7"/>
      <c r="H85" s="7"/>
      <c r="I85" s="7"/>
      <c r="J85" s="7"/>
      <c r="L85" s="7"/>
      <c r="M85" s="8"/>
      <c r="N85" s="7"/>
      <c r="O85" s="7"/>
      <c r="P85" s="7"/>
      <c r="Q85" s="7"/>
      <c r="R85" s="7"/>
      <c r="S85" s="7"/>
      <c r="T85" s="11"/>
    </row>
    <row r="86" spans="2:20" ht="15" customHeight="1" x14ac:dyDescent="0.2">
      <c r="B86" s="21"/>
      <c r="C86" s="7"/>
      <c r="D86" s="7"/>
      <c r="E86" s="7"/>
      <c r="F86" s="7"/>
      <c r="G86" s="7"/>
      <c r="H86" s="7"/>
      <c r="I86" s="7"/>
      <c r="J86" s="7"/>
      <c r="L86" s="7"/>
      <c r="M86" s="8"/>
      <c r="N86" s="7"/>
      <c r="O86" s="7"/>
      <c r="P86" s="7"/>
      <c r="Q86" s="7"/>
      <c r="R86" s="7"/>
      <c r="S86" s="7"/>
      <c r="T86" s="11"/>
    </row>
    <row r="87" spans="2:20" ht="15" customHeight="1" x14ac:dyDescent="0.2">
      <c r="B87" s="21"/>
      <c r="C87" s="7" t="s">
        <v>51</v>
      </c>
      <c r="D87" s="7"/>
      <c r="E87" s="7"/>
      <c r="F87" s="7"/>
      <c r="G87" s="7"/>
      <c r="H87" s="7"/>
      <c r="I87" s="7"/>
      <c r="J87" s="7"/>
      <c r="L87" s="7"/>
      <c r="M87" s="8"/>
      <c r="N87" s="7"/>
      <c r="O87" s="7"/>
      <c r="P87" s="7"/>
      <c r="Q87" s="7"/>
      <c r="R87" s="7"/>
      <c r="S87" s="7"/>
      <c r="T87" s="11"/>
    </row>
    <row r="88" spans="2:20" ht="15" customHeight="1" x14ac:dyDescent="0.2">
      <c r="B88" s="21"/>
      <c r="C88" s="7"/>
      <c r="D88" s="7"/>
      <c r="E88" s="7"/>
      <c r="F88" s="7"/>
      <c r="G88" s="7"/>
      <c r="H88" s="7"/>
      <c r="I88" s="7"/>
      <c r="J88" s="7"/>
      <c r="L88" s="7"/>
      <c r="M88" s="8"/>
      <c r="N88" s="7"/>
      <c r="O88" s="7"/>
      <c r="P88" s="7"/>
      <c r="Q88" s="7"/>
      <c r="R88" s="7"/>
      <c r="S88" s="7"/>
      <c r="T88" s="11"/>
    </row>
    <row r="89" spans="2:20" ht="15" customHeight="1" x14ac:dyDescent="0.15">
      <c r="B89" s="21"/>
      <c r="C89" s="62" t="s">
        <v>19</v>
      </c>
      <c r="D89" s="7" t="s">
        <v>52</v>
      </c>
      <c r="E89" s="7"/>
      <c r="F89" s="7"/>
      <c r="G89" s="7"/>
      <c r="H89" s="7"/>
      <c r="I89" s="7"/>
      <c r="J89" s="7"/>
      <c r="L89" s="7"/>
      <c r="M89" s="8"/>
      <c r="N89" s="7"/>
      <c r="O89" s="7"/>
      <c r="P89" s="7"/>
      <c r="Q89" s="7"/>
      <c r="R89" s="7"/>
      <c r="S89" s="7"/>
      <c r="T89" s="11"/>
    </row>
    <row r="90" spans="2:20" ht="15" customHeight="1" x14ac:dyDescent="0.15">
      <c r="B90" s="21"/>
      <c r="C90" s="62" t="s">
        <v>19</v>
      </c>
      <c r="D90" s="7" t="s">
        <v>53</v>
      </c>
      <c r="E90" s="7"/>
      <c r="F90" s="7"/>
      <c r="G90" s="7"/>
      <c r="H90" s="7"/>
      <c r="I90" s="7"/>
      <c r="J90" s="7"/>
      <c r="L90" s="7"/>
      <c r="M90" s="8"/>
      <c r="N90" s="7"/>
      <c r="O90" s="7"/>
      <c r="P90" s="7"/>
      <c r="Q90" s="7"/>
      <c r="R90" s="7"/>
      <c r="S90" s="7"/>
      <c r="T90" s="11"/>
    </row>
    <row r="91" spans="2:20" ht="15" customHeight="1" x14ac:dyDescent="0.15">
      <c r="B91" s="21"/>
      <c r="C91" s="62" t="s">
        <v>19</v>
      </c>
      <c r="D91" s="7" t="s">
        <v>54</v>
      </c>
      <c r="E91" s="7"/>
      <c r="F91" s="7"/>
      <c r="G91" s="7"/>
      <c r="H91" s="7"/>
      <c r="I91" s="7"/>
      <c r="J91" s="7"/>
      <c r="L91" s="7"/>
      <c r="M91" s="8"/>
      <c r="N91" s="7"/>
      <c r="O91" s="7"/>
      <c r="P91" s="7"/>
      <c r="Q91" s="7"/>
      <c r="R91" s="7"/>
      <c r="S91" s="7"/>
      <c r="T91" s="11"/>
    </row>
    <row r="92" spans="2:20" ht="15" customHeight="1" x14ac:dyDescent="0.15">
      <c r="B92" s="21"/>
      <c r="C92" s="62" t="s">
        <v>19</v>
      </c>
      <c r="D92" s="7" t="s">
        <v>55</v>
      </c>
      <c r="E92" s="7"/>
      <c r="F92" s="7"/>
      <c r="G92" s="7"/>
      <c r="H92" s="7"/>
      <c r="I92" s="7"/>
      <c r="J92" s="7"/>
      <c r="L92" s="7"/>
      <c r="M92" s="8"/>
      <c r="N92" s="7"/>
      <c r="O92" s="7"/>
      <c r="P92" s="7"/>
      <c r="Q92" s="7"/>
      <c r="R92" s="7"/>
      <c r="S92" s="7"/>
      <c r="T92" s="11"/>
    </row>
    <row r="93" spans="2:20" ht="15" customHeight="1" x14ac:dyDescent="0.2">
      <c r="B93" s="21"/>
      <c r="C93" s="57"/>
      <c r="D93" s="7"/>
      <c r="E93" s="7"/>
      <c r="F93" s="7"/>
      <c r="G93" s="7"/>
      <c r="H93" s="7"/>
      <c r="I93" s="7"/>
      <c r="J93" s="7"/>
      <c r="L93" s="7"/>
      <c r="M93" s="8"/>
      <c r="N93" s="7"/>
      <c r="O93" s="7"/>
      <c r="P93" s="7"/>
      <c r="Q93" s="7"/>
      <c r="R93" s="7"/>
      <c r="S93" s="7"/>
      <c r="T93" s="11"/>
    </row>
    <row r="94" spans="2:20" ht="15" customHeight="1" x14ac:dyDescent="0.2">
      <c r="B94" s="21"/>
      <c r="C94" s="7" t="s">
        <v>56</v>
      </c>
      <c r="D94" s="7"/>
      <c r="E94" s="7"/>
      <c r="F94" s="7"/>
      <c r="G94" s="7"/>
      <c r="H94" s="7"/>
      <c r="I94" s="7"/>
      <c r="J94" s="7"/>
      <c r="L94" s="7"/>
      <c r="M94" s="8"/>
      <c r="N94" s="7"/>
      <c r="O94" s="7"/>
      <c r="P94" s="7"/>
      <c r="Q94" s="7"/>
      <c r="R94" s="7"/>
      <c r="S94" s="7"/>
      <c r="T94" s="11"/>
    </row>
    <row r="95" spans="2:20" ht="15" customHeight="1" x14ac:dyDescent="0.2">
      <c r="B95" s="21"/>
      <c r="C95" s="7"/>
      <c r="D95" s="7"/>
      <c r="E95" s="7"/>
      <c r="F95" s="7"/>
      <c r="G95" s="7"/>
      <c r="H95" s="7"/>
      <c r="I95" s="7"/>
      <c r="J95" s="7"/>
      <c r="L95" s="7"/>
      <c r="M95" s="8"/>
      <c r="N95" s="7"/>
      <c r="O95" s="7"/>
      <c r="P95" s="7"/>
      <c r="Q95" s="7"/>
      <c r="R95" s="7"/>
      <c r="S95" s="7"/>
      <c r="T95" s="11"/>
    </row>
    <row r="96" spans="2:20" ht="15" customHeight="1" x14ac:dyDescent="0.15">
      <c r="B96" s="21"/>
      <c r="C96" s="62" t="s">
        <v>19</v>
      </c>
      <c r="D96" s="7" t="s">
        <v>57</v>
      </c>
      <c r="E96" s="7"/>
      <c r="F96" s="7"/>
      <c r="G96" s="7"/>
      <c r="H96" s="7"/>
      <c r="I96" s="7"/>
      <c r="J96" s="7"/>
      <c r="L96" s="7"/>
      <c r="M96" s="8"/>
      <c r="N96" s="7"/>
      <c r="O96" s="7"/>
      <c r="P96" s="7"/>
      <c r="Q96" s="7"/>
      <c r="R96" s="7"/>
      <c r="S96" s="7"/>
      <c r="T96" s="11"/>
    </row>
    <row r="97" spans="2:20" ht="15" customHeight="1" x14ac:dyDescent="0.15">
      <c r="B97" s="21"/>
      <c r="C97" s="62" t="s">
        <v>19</v>
      </c>
      <c r="D97" s="7" t="s">
        <v>58</v>
      </c>
      <c r="E97" s="7"/>
      <c r="F97" s="7"/>
      <c r="G97" s="7"/>
      <c r="H97" s="7"/>
      <c r="I97" s="7"/>
      <c r="J97" s="7"/>
      <c r="L97" s="7"/>
      <c r="M97" s="8"/>
      <c r="N97" s="7"/>
      <c r="O97" s="7"/>
      <c r="P97" s="7"/>
      <c r="Q97" s="7"/>
      <c r="R97" s="7"/>
      <c r="S97" s="7"/>
      <c r="T97" s="11"/>
    </row>
    <row r="98" spans="2:20" ht="15" customHeight="1" x14ac:dyDescent="0.15">
      <c r="B98" s="21"/>
      <c r="C98" s="62" t="s">
        <v>19</v>
      </c>
      <c r="D98" s="7" t="s">
        <v>59</v>
      </c>
      <c r="E98" s="7"/>
      <c r="F98" s="7"/>
      <c r="G98" s="7"/>
      <c r="H98" s="7"/>
      <c r="I98" s="7"/>
      <c r="J98" s="7"/>
      <c r="L98" s="7"/>
      <c r="M98" s="8"/>
      <c r="N98" s="7"/>
      <c r="O98" s="7"/>
      <c r="P98" s="7"/>
      <c r="Q98" s="7"/>
      <c r="R98" s="7"/>
      <c r="S98" s="7"/>
      <c r="T98" s="11"/>
    </row>
    <row r="99" spans="2:20" ht="15" customHeight="1" x14ac:dyDescent="0.2">
      <c r="B99" s="21"/>
      <c r="C99" s="7"/>
      <c r="D99" s="7"/>
      <c r="E99" s="7"/>
      <c r="F99" s="7"/>
      <c r="G99" s="7"/>
      <c r="H99" s="7"/>
      <c r="I99" s="7"/>
      <c r="J99" s="7"/>
      <c r="L99" s="7"/>
      <c r="M99" s="8"/>
      <c r="N99" s="7"/>
      <c r="O99" s="7"/>
      <c r="P99" s="7"/>
      <c r="Q99" s="7"/>
      <c r="R99" s="7"/>
      <c r="S99" s="7"/>
      <c r="T99" s="11"/>
    </row>
    <row r="100" spans="2:20" ht="15" customHeight="1" x14ac:dyDescent="0.2">
      <c r="B100" s="21"/>
      <c r="C100" s="355" t="s">
        <v>60</v>
      </c>
      <c r="D100" s="359"/>
      <c r="E100" s="359"/>
      <c r="F100" s="359"/>
      <c r="G100" s="359"/>
      <c r="H100" s="359"/>
      <c r="I100" s="359"/>
      <c r="J100" s="359"/>
      <c r="K100" s="359"/>
      <c r="L100" s="359"/>
      <c r="M100" s="359"/>
      <c r="N100" s="359"/>
      <c r="O100" s="359"/>
      <c r="P100" s="359"/>
      <c r="Q100" s="359"/>
      <c r="R100" s="359"/>
      <c r="S100" s="359"/>
      <c r="T100" s="11"/>
    </row>
    <row r="101" spans="2:20" ht="15" customHeight="1" x14ac:dyDescent="0.2">
      <c r="B101" s="21"/>
      <c r="C101" s="359"/>
      <c r="D101" s="359"/>
      <c r="E101" s="359"/>
      <c r="F101" s="359"/>
      <c r="G101" s="359"/>
      <c r="H101" s="359"/>
      <c r="I101" s="359"/>
      <c r="J101" s="359"/>
      <c r="K101" s="359"/>
      <c r="L101" s="359"/>
      <c r="M101" s="359"/>
      <c r="N101" s="359"/>
      <c r="O101" s="359"/>
      <c r="P101" s="359"/>
      <c r="Q101" s="359"/>
      <c r="R101" s="359"/>
      <c r="S101" s="359"/>
      <c r="T101" s="11"/>
    </row>
    <row r="102" spans="2:20" ht="15" customHeight="1" x14ac:dyDescent="0.2">
      <c r="B102" s="21"/>
      <c r="C102" s="16"/>
      <c r="D102" s="7"/>
      <c r="E102" s="7"/>
      <c r="F102" s="7"/>
      <c r="G102" s="7"/>
      <c r="H102" s="7"/>
      <c r="I102" s="7"/>
      <c r="J102" s="7"/>
      <c r="L102" s="7"/>
      <c r="M102" s="8"/>
      <c r="N102" s="7"/>
      <c r="O102" s="7"/>
      <c r="P102" s="7"/>
      <c r="Q102" s="7"/>
      <c r="R102" s="7"/>
      <c r="S102" s="7"/>
      <c r="T102" s="11"/>
    </row>
    <row r="103" spans="2:20" ht="15" customHeight="1" thickBot="1" x14ac:dyDescent="0.25">
      <c r="B103" s="23"/>
      <c r="C103" s="12"/>
      <c r="D103" s="12"/>
      <c r="E103" s="12"/>
      <c r="F103" s="12"/>
      <c r="G103" s="12"/>
      <c r="H103" s="12"/>
      <c r="I103" s="12"/>
      <c r="J103" s="12"/>
      <c r="K103" s="13"/>
      <c r="L103" s="12"/>
      <c r="M103" s="14"/>
      <c r="N103" s="12"/>
      <c r="O103" s="12"/>
      <c r="P103" s="12"/>
      <c r="Q103" s="12"/>
      <c r="R103" s="12"/>
      <c r="S103" s="12"/>
      <c r="T103" s="15"/>
    </row>
    <row r="104" spans="2:20" x14ac:dyDescent="0.2"/>
    <row r="105" spans="2:20" x14ac:dyDescent="0.2"/>
    <row r="106" spans="2:20" x14ac:dyDescent="0.2"/>
    <row r="107" spans="2:20" x14ac:dyDescent="0.2"/>
    <row r="108" spans="2:20" x14ac:dyDescent="0.2"/>
    <row r="109" spans="2:20" x14ac:dyDescent="0.2"/>
    <row r="110" spans="2:20" x14ac:dyDescent="0.2"/>
    <row r="111" spans="2:20" ht="18" x14ac:dyDescent="0.2">
      <c r="K111" s="349" t="s">
        <v>61</v>
      </c>
      <c r="L111" s="349"/>
    </row>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sheetData>
  <mergeCells count="14">
    <mergeCell ref="K111:L111"/>
    <mergeCell ref="C3:S3"/>
    <mergeCell ref="C17:S17"/>
    <mergeCell ref="C19:S22"/>
    <mergeCell ref="C24:S25"/>
    <mergeCell ref="C50:S51"/>
    <mergeCell ref="C55:S57"/>
    <mergeCell ref="C59:S60"/>
    <mergeCell ref="C67:S67"/>
    <mergeCell ref="C69:S70"/>
    <mergeCell ref="C74:S75"/>
    <mergeCell ref="C77:S78"/>
    <mergeCell ref="C100:S101"/>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130"/>
  <sheetViews>
    <sheetView showGridLines="0" showZeros="0" topLeftCell="A90" zoomScale="40" zoomScaleNormal="40" zoomScalePageLayoutView="60" workbookViewId="0">
      <selection activeCell="F90" sqref="F90:F92"/>
    </sheetView>
  </sheetViews>
  <sheetFormatPr baseColWidth="10" defaultColWidth="0" defaultRowHeight="14" zeroHeight="1" x14ac:dyDescent="0.2"/>
  <cols>
    <col min="1" max="2" width="1.5" style="1" customWidth="1"/>
    <col min="3" max="3" width="23.6640625" style="1" customWidth="1"/>
    <col min="4" max="4" width="21.33203125" style="1" customWidth="1"/>
    <col min="5" max="5" width="28.5" style="1" customWidth="1"/>
    <col min="6" max="6" width="20.6640625" style="1" customWidth="1"/>
    <col min="7" max="7" width="95.83203125" style="1" customWidth="1"/>
    <col min="8" max="8" width="14.83203125" style="1" customWidth="1"/>
    <col min="9" max="9" width="105.1640625" style="66" customWidth="1"/>
    <col min="10" max="10" width="56.5" style="1" customWidth="1"/>
    <col min="11" max="12" width="2.5" style="1" customWidth="1"/>
    <col min="13" max="13" width="11.5" style="1" customWidth="1"/>
    <col min="14" max="14" width="54.5" style="1" customWidth="1"/>
    <col min="15" max="15" width="0.5" style="1" hidden="1" customWidth="1"/>
    <col min="16" max="20" width="0" style="1" hidden="1" customWidth="1"/>
    <col min="21" max="16383" width="11.5" style="1" hidden="1"/>
    <col min="16384" max="16384" width="0.33203125" style="1" hidden="1" customWidth="1"/>
  </cols>
  <sheetData>
    <row r="1" spans="2:18" ht="6" customHeight="1" thickBot="1" x14ac:dyDescent="0.25">
      <c r="C1" s="2"/>
      <c r="G1" s="1" t="s">
        <v>5</v>
      </c>
    </row>
    <row r="2" spans="2:18" ht="91.5" customHeight="1" x14ac:dyDescent="0.2">
      <c r="B2" s="17"/>
      <c r="C2" s="18"/>
      <c r="D2" s="9"/>
      <c r="E2" s="9"/>
      <c r="F2" s="9"/>
      <c r="G2" s="9"/>
      <c r="H2" s="9"/>
      <c r="I2" s="67"/>
      <c r="J2" s="10"/>
    </row>
    <row r="3" spans="2:18" ht="33" customHeight="1" x14ac:dyDescent="0.2">
      <c r="B3" s="21"/>
      <c r="C3" s="350" t="s">
        <v>6</v>
      </c>
      <c r="D3" s="351"/>
      <c r="E3" s="351"/>
      <c r="F3" s="351"/>
      <c r="G3" s="351"/>
      <c r="H3" s="351"/>
      <c r="I3" s="351"/>
      <c r="J3" s="22"/>
      <c r="K3" s="5"/>
      <c r="L3" s="5"/>
      <c r="M3" s="5"/>
      <c r="N3" s="5"/>
      <c r="O3" s="5"/>
      <c r="P3" s="5"/>
    </row>
    <row r="4" spans="2:18" ht="9" customHeight="1" thickBot="1" x14ac:dyDescent="0.25">
      <c r="B4" s="21"/>
      <c r="C4" s="16"/>
      <c r="D4" s="7"/>
      <c r="E4" s="7"/>
      <c r="F4" s="7"/>
      <c r="G4" s="7"/>
      <c r="H4" s="7"/>
      <c r="I4" s="68"/>
      <c r="J4" s="11"/>
    </row>
    <row r="5" spans="2:18" ht="27.75" customHeight="1" x14ac:dyDescent="0.2">
      <c r="B5" s="21"/>
      <c r="C5" s="402" t="s">
        <v>62</v>
      </c>
      <c r="D5" s="403"/>
      <c r="E5" s="403"/>
      <c r="F5" s="403"/>
      <c r="G5" s="406" t="s">
        <v>63</v>
      </c>
      <c r="H5" s="407"/>
      <c r="I5" s="408"/>
      <c r="J5" s="11"/>
    </row>
    <row r="6" spans="2:18" ht="28.5" customHeight="1" thickBot="1" x14ac:dyDescent="0.25">
      <c r="B6" s="21"/>
      <c r="C6" s="404"/>
      <c r="D6" s="405"/>
      <c r="E6" s="405"/>
      <c r="F6" s="405"/>
      <c r="G6" s="412">
        <f>((D10+D22+D33+D69)/4)</f>
        <v>73.219444444444449</v>
      </c>
      <c r="H6" s="413"/>
      <c r="I6" s="414"/>
      <c r="J6" s="11"/>
    </row>
    <row r="7" spans="2:18" ht="15" customHeight="1" thickBot="1" x14ac:dyDescent="0.25">
      <c r="B7" s="21"/>
      <c r="C7" s="16"/>
      <c r="D7" s="7"/>
      <c r="E7" s="7"/>
      <c r="F7" s="7"/>
      <c r="G7" s="7"/>
      <c r="H7" s="7"/>
      <c r="I7" s="68"/>
      <c r="J7" s="11"/>
    </row>
    <row r="8" spans="2:18" ht="26.25" customHeight="1" x14ac:dyDescent="0.2">
      <c r="B8" s="21"/>
      <c r="C8" s="409" t="s">
        <v>64</v>
      </c>
      <c r="D8" s="398" t="s">
        <v>65</v>
      </c>
      <c r="E8" s="398" t="s">
        <v>66</v>
      </c>
      <c r="F8" s="398" t="s">
        <v>65</v>
      </c>
      <c r="G8" s="398" t="s">
        <v>67</v>
      </c>
      <c r="H8" s="398" t="s">
        <v>68</v>
      </c>
      <c r="I8" s="400" t="s">
        <v>69</v>
      </c>
      <c r="J8" s="400" t="s">
        <v>70</v>
      </c>
      <c r="K8" s="6"/>
      <c r="L8" s="6"/>
      <c r="N8" s="438" t="s">
        <v>478</v>
      </c>
    </row>
    <row r="9" spans="2:18" ht="17.5" customHeight="1" thickBot="1" x14ac:dyDescent="0.25">
      <c r="B9" s="21"/>
      <c r="C9" s="410"/>
      <c r="D9" s="399"/>
      <c r="E9" s="411"/>
      <c r="F9" s="399"/>
      <c r="G9" s="399"/>
      <c r="H9" s="399"/>
      <c r="I9" s="401"/>
      <c r="J9" s="434"/>
      <c r="K9" s="6"/>
      <c r="L9" s="6"/>
      <c r="N9" s="439"/>
    </row>
    <row r="10" spans="2:18" ht="409" customHeight="1" thickBot="1" x14ac:dyDescent="0.25">
      <c r="B10" s="21"/>
      <c r="C10" s="360" t="s">
        <v>71</v>
      </c>
      <c r="D10" s="363">
        <f>(((F10+F16+F17)/3)+F18)/2</f>
        <v>92.76666666666668</v>
      </c>
      <c r="E10" s="386" t="s">
        <v>72</v>
      </c>
      <c r="F10" s="375">
        <f>(H10+H11+H13+H14+H15)/5</f>
        <v>99.6</v>
      </c>
      <c r="G10" s="226" t="s">
        <v>73</v>
      </c>
      <c r="H10" s="83">
        <v>98</v>
      </c>
      <c r="I10" s="333" t="s">
        <v>74</v>
      </c>
      <c r="J10" s="332" t="s">
        <v>75</v>
      </c>
      <c r="K10" s="6"/>
      <c r="L10" s="6"/>
      <c r="N10" s="303" t="s">
        <v>412</v>
      </c>
      <c r="O10" s="304"/>
      <c r="P10" s="304"/>
      <c r="Q10" s="304"/>
      <c r="R10" s="304"/>
    </row>
    <row r="11" spans="2:18" ht="349.5" customHeight="1" thickBot="1" x14ac:dyDescent="0.25">
      <c r="B11" s="21"/>
      <c r="C11" s="361"/>
      <c r="D11" s="364"/>
      <c r="E11" s="379"/>
      <c r="F11" s="371"/>
      <c r="G11" s="227" t="s">
        <v>76</v>
      </c>
      <c r="H11" s="387">
        <v>100</v>
      </c>
      <c r="I11" s="388" t="s">
        <v>77</v>
      </c>
      <c r="J11" s="332" t="s">
        <v>78</v>
      </c>
      <c r="K11" s="6"/>
      <c r="L11" s="6"/>
      <c r="M11" s="60" t="s">
        <v>61</v>
      </c>
      <c r="N11" s="303" t="s">
        <v>413</v>
      </c>
      <c r="O11" s="304"/>
      <c r="P11" s="304"/>
      <c r="Q11" s="304"/>
      <c r="R11" s="304"/>
    </row>
    <row r="12" spans="2:18" ht="397.5" customHeight="1" thickBot="1" x14ac:dyDescent="0.25">
      <c r="B12" s="21"/>
      <c r="C12" s="361"/>
      <c r="D12" s="364"/>
      <c r="E12" s="379"/>
      <c r="F12" s="371"/>
      <c r="G12" s="227" t="s">
        <v>79</v>
      </c>
      <c r="H12" s="387"/>
      <c r="I12" s="388"/>
      <c r="J12" s="332" t="s">
        <v>80</v>
      </c>
      <c r="K12" s="6"/>
      <c r="L12" s="6"/>
      <c r="M12" s="69" t="s">
        <v>81</v>
      </c>
      <c r="N12" s="303" t="s">
        <v>414</v>
      </c>
      <c r="O12" s="304"/>
      <c r="P12" s="304"/>
      <c r="Q12" s="304"/>
      <c r="R12" s="304"/>
    </row>
    <row r="13" spans="2:18" ht="337.5" customHeight="1" thickBot="1" x14ac:dyDescent="0.25">
      <c r="B13" s="21"/>
      <c r="C13" s="361"/>
      <c r="D13" s="364"/>
      <c r="E13" s="379"/>
      <c r="F13" s="371"/>
      <c r="G13" s="228" t="s">
        <v>82</v>
      </c>
      <c r="H13" s="287">
        <v>100</v>
      </c>
      <c r="I13" s="334" t="s">
        <v>83</v>
      </c>
      <c r="J13" s="332" t="s">
        <v>84</v>
      </c>
      <c r="K13" s="6"/>
      <c r="L13" s="6"/>
      <c r="N13" s="303" t="s">
        <v>415</v>
      </c>
      <c r="O13" s="304"/>
      <c r="P13" s="304"/>
      <c r="Q13" s="304"/>
      <c r="R13" s="304"/>
    </row>
    <row r="14" spans="2:18" ht="218.5" customHeight="1" thickBot="1" x14ac:dyDescent="0.25">
      <c r="B14" s="21"/>
      <c r="C14" s="361"/>
      <c r="D14" s="364"/>
      <c r="E14" s="379"/>
      <c r="F14" s="371"/>
      <c r="G14" s="228" t="s">
        <v>85</v>
      </c>
      <c r="H14" s="287">
        <v>100</v>
      </c>
      <c r="I14" s="334" t="s">
        <v>86</v>
      </c>
      <c r="J14" s="332" t="s">
        <v>87</v>
      </c>
      <c r="K14" s="6"/>
      <c r="L14" s="6"/>
      <c r="M14" s="60"/>
      <c r="N14" s="303" t="s">
        <v>416</v>
      </c>
      <c r="O14" s="304"/>
      <c r="P14" s="304"/>
      <c r="Q14" s="304"/>
      <c r="R14" s="304"/>
    </row>
    <row r="15" spans="2:18" ht="139.5" customHeight="1" thickBot="1" x14ac:dyDescent="0.25">
      <c r="B15" s="21"/>
      <c r="C15" s="361"/>
      <c r="D15" s="364"/>
      <c r="E15" s="380"/>
      <c r="F15" s="374"/>
      <c r="G15" s="229" t="s">
        <v>88</v>
      </c>
      <c r="H15" s="289">
        <v>100</v>
      </c>
      <c r="I15" s="336" t="s">
        <v>89</v>
      </c>
      <c r="J15" s="332" t="s">
        <v>90</v>
      </c>
      <c r="K15" s="6"/>
      <c r="L15" s="6"/>
      <c r="M15" s="60"/>
      <c r="N15" s="303" t="s">
        <v>417</v>
      </c>
      <c r="O15" s="304"/>
      <c r="P15" s="304"/>
      <c r="Q15" s="304"/>
      <c r="R15" s="304"/>
    </row>
    <row r="16" spans="2:18" ht="161.5" customHeight="1" thickBot="1" x14ac:dyDescent="0.25">
      <c r="B16" s="21"/>
      <c r="C16" s="361"/>
      <c r="D16" s="364"/>
      <c r="E16" s="285" t="s">
        <v>91</v>
      </c>
      <c r="F16" s="286">
        <f>H16</f>
        <v>100</v>
      </c>
      <c r="G16" s="230" t="s">
        <v>92</v>
      </c>
      <c r="H16" s="76">
        <v>100</v>
      </c>
      <c r="I16" s="335" t="s">
        <v>93</v>
      </c>
      <c r="J16" s="332" t="s">
        <v>94</v>
      </c>
      <c r="K16" s="6"/>
      <c r="L16" s="6"/>
      <c r="M16" s="60"/>
      <c r="N16" s="303" t="s">
        <v>418</v>
      </c>
      <c r="O16" s="304"/>
      <c r="P16" s="304"/>
      <c r="Q16" s="304"/>
      <c r="R16" s="304"/>
    </row>
    <row r="17" spans="2:18" ht="208.5" customHeight="1" thickBot="1" x14ac:dyDescent="0.25">
      <c r="B17" s="21"/>
      <c r="C17" s="361"/>
      <c r="D17" s="364"/>
      <c r="E17" s="285" t="s">
        <v>95</v>
      </c>
      <c r="F17" s="286">
        <f>H17</f>
        <v>57</v>
      </c>
      <c r="G17" s="231" t="s">
        <v>96</v>
      </c>
      <c r="H17" s="76">
        <v>57</v>
      </c>
      <c r="I17" s="335" t="s">
        <v>97</v>
      </c>
      <c r="J17" s="332" t="s">
        <v>98</v>
      </c>
      <c r="K17" s="6"/>
      <c r="L17" s="6"/>
      <c r="M17" s="60"/>
      <c r="N17" s="303" t="s">
        <v>419</v>
      </c>
      <c r="O17" s="304"/>
      <c r="P17" s="304"/>
      <c r="Q17" s="304"/>
      <c r="R17" s="304"/>
    </row>
    <row r="18" spans="2:18" ht="142.5" customHeight="1" thickBot="1" x14ac:dyDescent="0.25">
      <c r="B18" s="21"/>
      <c r="C18" s="361"/>
      <c r="D18" s="364"/>
      <c r="E18" s="415" t="s">
        <v>99</v>
      </c>
      <c r="F18" s="370">
        <f>(H18+H19+H20+H21)/4</f>
        <v>100</v>
      </c>
      <c r="G18" s="232" t="s">
        <v>100</v>
      </c>
      <c r="H18" s="74">
        <v>100</v>
      </c>
      <c r="I18" s="337" t="s">
        <v>101</v>
      </c>
      <c r="J18" s="332" t="s">
        <v>102</v>
      </c>
      <c r="K18" s="6"/>
      <c r="L18" s="6"/>
      <c r="M18" s="60"/>
      <c r="N18" s="303" t="s">
        <v>420</v>
      </c>
      <c r="O18" s="304"/>
      <c r="P18" s="304"/>
      <c r="Q18" s="304"/>
      <c r="R18" s="304"/>
    </row>
    <row r="19" spans="2:18" ht="131.25" customHeight="1" thickBot="1" x14ac:dyDescent="0.25">
      <c r="B19" s="21"/>
      <c r="C19" s="361"/>
      <c r="D19" s="364"/>
      <c r="E19" s="379"/>
      <c r="F19" s="371"/>
      <c r="G19" s="227" t="s">
        <v>103</v>
      </c>
      <c r="H19" s="287">
        <v>100</v>
      </c>
      <c r="I19" s="334" t="s">
        <v>104</v>
      </c>
      <c r="J19" s="332" t="s">
        <v>105</v>
      </c>
      <c r="K19" s="6"/>
      <c r="L19" s="6"/>
      <c r="N19" s="303" t="s">
        <v>421</v>
      </c>
      <c r="O19" s="304"/>
      <c r="P19" s="304"/>
      <c r="Q19" s="304"/>
      <c r="R19" s="304"/>
    </row>
    <row r="20" spans="2:18" ht="156.75" customHeight="1" thickBot="1" x14ac:dyDescent="0.25">
      <c r="B20" s="21"/>
      <c r="C20" s="361"/>
      <c r="D20" s="364"/>
      <c r="E20" s="379"/>
      <c r="F20" s="371"/>
      <c r="G20" s="227" t="s">
        <v>106</v>
      </c>
      <c r="H20" s="287">
        <v>100</v>
      </c>
      <c r="I20" s="334" t="s">
        <v>107</v>
      </c>
      <c r="J20" s="332" t="s">
        <v>108</v>
      </c>
      <c r="K20" s="6"/>
      <c r="L20" s="6"/>
      <c r="N20" s="303" t="s">
        <v>422</v>
      </c>
      <c r="O20" s="304"/>
      <c r="P20" s="304"/>
      <c r="Q20" s="304"/>
      <c r="R20" s="304"/>
    </row>
    <row r="21" spans="2:18" ht="204" customHeight="1" thickBot="1" x14ac:dyDescent="0.25">
      <c r="B21" s="21"/>
      <c r="C21" s="362"/>
      <c r="D21" s="365"/>
      <c r="E21" s="416"/>
      <c r="F21" s="372"/>
      <c r="G21" s="233" t="s">
        <v>109</v>
      </c>
      <c r="H21" s="75">
        <v>100</v>
      </c>
      <c r="I21" s="338" t="s">
        <v>110</v>
      </c>
      <c r="J21" s="332" t="s">
        <v>111</v>
      </c>
      <c r="K21" s="6"/>
      <c r="L21" s="6"/>
      <c r="N21" s="305" t="s">
        <v>423</v>
      </c>
      <c r="O21" s="304"/>
      <c r="P21" s="304"/>
      <c r="Q21" s="304"/>
      <c r="R21" s="304"/>
    </row>
    <row r="22" spans="2:18" ht="409.5" customHeight="1" thickBot="1" x14ac:dyDescent="0.25">
      <c r="B22" s="21"/>
      <c r="C22" s="377" t="s">
        <v>112</v>
      </c>
      <c r="D22" s="382">
        <f>(((F22+F26+F29)/3)+F31)/2</f>
        <v>16.666666666666668</v>
      </c>
      <c r="E22" s="378" t="s">
        <v>113</v>
      </c>
      <c r="F22" s="373">
        <f>(H22+H23+H24+H25)/4</f>
        <v>0</v>
      </c>
      <c r="G22" s="234" t="s">
        <v>114</v>
      </c>
      <c r="H22" s="77"/>
      <c r="I22" s="241" t="s">
        <v>115</v>
      </c>
      <c r="J22" s="11"/>
      <c r="N22" s="440" t="s">
        <v>424</v>
      </c>
      <c r="O22" s="441"/>
      <c r="P22" s="441"/>
      <c r="Q22" s="441"/>
      <c r="R22" s="442"/>
    </row>
    <row r="23" spans="2:18" ht="409.6" thickBot="1" x14ac:dyDescent="0.25">
      <c r="B23" s="21"/>
      <c r="C23" s="361"/>
      <c r="D23" s="364"/>
      <c r="E23" s="379"/>
      <c r="F23" s="371"/>
      <c r="G23" s="227" t="s">
        <v>116</v>
      </c>
      <c r="H23" s="287"/>
      <c r="I23" s="288" t="s">
        <v>117</v>
      </c>
      <c r="J23" s="11"/>
      <c r="N23" s="440" t="s">
        <v>424</v>
      </c>
      <c r="O23" s="441"/>
      <c r="P23" s="441"/>
      <c r="Q23" s="441"/>
      <c r="R23" s="442"/>
    </row>
    <row r="24" spans="2:18" ht="409.6" thickBot="1" x14ac:dyDescent="0.25">
      <c r="B24" s="21"/>
      <c r="C24" s="361"/>
      <c r="D24" s="364"/>
      <c r="E24" s="379"/>
      <c r="F24" s="371"/>
      <c r="G24" s="227" t="s">
        <v>118</v>
      </c>
      <c r="H24" s="287"/>
      <c r="I24" s="288" t="s">
        <v>119</v>
      </c>
      <c r="J24" s="11"/>
      <c r="N24" s="440" t="s">
        <v>424</v>
      </c>
      <c r="O24" s="441"/>
      <c r="P24" s="441"/>
      <c r="Q24" s="441"/>
      <c r="R24" s="442"/>
    </row>
    <row r="25" spans="2:18" ht="369" customHeight="1" thickBot="1" x14ac:dyDescent="0.25">
      <c r="B25" s="21"/>
      <c r="C25" s="361"/>
      <c r="D25" s="364"/>
      <c r="E25" s="380"/>
      <c r="F25" s="374"/>
      <c r="G25" s="229" t="s">
        <v>120</v>
      </c>
      <c r="H25" s="289"/>
      <c r="I25" s="290" t="s">
        <v>121</v>
      </c>
      <c r="J25" s="11"/>
      <c r="N25" s="440" t="s">
        <v>424</v>
      </c>
      <c r="O25" s="441"/>
      <c r="P25" s="441"/>
      <c r="Q25" s="441"/>
      <c r="R25" s="442"/>
    </row>
    <row r="26" spans="2:18" ht="89.25" customHeight="1" x14ac:dyDescent="0.2">
      <c r="B26" s="21"/>
      <c r="C26" s="361"/>
      <c r="D26" s="364"/>
      <c r="E26" s="420" t="s">
        <v>122</v>
      </c>
      <c r="F26" s="423">
        <f>(H27+H26+H28)/3</f>
        <v>100</v>
      </c>
      <c r="G26" s="232" t="s">
        <v>123</v>
      </c>
      <c r="H26" s="74">
        <v>100</v>
      </c>
      <c r="I26" s="239" t="s">
        <v>124</v>
      </c>
      <c r="J26" s="252" t="s">
        <v>125</v>
      </c>
      <c r="N26" s="298" t="s">
        <v>425</v>
      </c>
      <c r="O26" s="304"/>
      <c r="P26" s="304"/>
      <c r="Q26" s="304"/>
      <c r="R26" s="304"/>
    </row>
    <row r="27" spans="2:18" ht="96" customHeight="1" thickBot="1" x14ac:dyDescent="0.25">
      <c r="B27" s="21"/>
      <c r="C27" s="361"/>
      <c r="D27" s="364"/>
      <c r="E27" s="421"/>
      <c r="F27" s="424"/>
      <c r="G27" s="227" t="s">
        <v>126</v>
      </c>
      <c r="H27" s="287">
        <v>100</v>
      </c>
      <c r="I27" s="288" t="s">
        <v>127</v>
      </c>
      <c r="J27" s="252" t="s">
        <v>128</v>
      </c>
      <c r="N27" s="299" t="s">
        <v>426</v>
      </c>
      <c r="O27" s="304"/>
      <c r="P27" s="304"/>
      <c r="Q27" s="304"/>
      <c r="R27" s="304"/>
    </row>
    <row r="28" spans="2:18" ht="135" customHeight="1" thickBot="1" x14ac:dyDescent="0.25">
      <c r="B28" s="21"/>
      <c r="C28" s="361"/>
      <c r="D28" s="364"/>
      <c r="E28" s="422"/>
      <c r="F28" s="425"/>
      <c r="G28" s="229" t="s">
        <v>129</v>
      </c>
      <c r="H28" s="289">
        <v>100</v>
      </c>
      <c r="I28" s="290" t="s">
        <v>130</v>
      </c>
      <c r="J28" s="250" t="s">
        <v>131</v>
      </c>
      <c r="N28" s="303" t="s">
        <v>427</v>
      </c>
      <c r="O28" s="304"/>
      <c r="P28" s="304"/>
      <c r="Q28" s="304"/>
      <c r="R28" s="304"/>
    </row>
    <row r="29" spans="2:18" ht="239" thickBot="1" x14ac:dyDescent="0.25">
      <c r="B29" s="21"/>
      <c r="C29" s="361"/>
      <c r="D29" s="364"/>
      <c r="E29" s="366" t="s">
        <v>132</v>
      </c>
      <c r="F29" s="370">
        <f>(H29+H30)/2</f>
        <v>0</v>
      </c>
      <c r="G29" s="232" t="s">
        <v>133</v>
      </c>
      <c r="H29" s="74">
        <v>0</v>
      </c>
      <c r="I29" s="239" t="s">
        <v>134</v>
      </c>
      <c r="J29" s="11"/>
      <c r="N29" s="440" t="s">
        <v>428</v>
      </c>
      <c r="O29" s="441"/>
      <c r="P29" s="441"/>
      <c r="Q29" s="441"/>
      <c r="R29" s="442"/>
    </row>
    <row r="30" spans="2:18" ht="257.25" customHeight="1" thickBot="1" x14ac:dyDescent="0.25">
      <c r="B30" s="21"/>
      <c r="C30" s="361"/>
      <c r="D30" s="364"/>
      <c r="E30" s="366"/>
      <c r="F30" s="374"/>
      <c r="G30" s="229" t="s">
        <v>135</v>
      </c>
      <c r="H30" s="289">
        <v>0</v>
      </c>
      <c r="I30" s="290" t="s">
        <v>136</v>
      </c>
      <c r="J30" s="11"/>
      <c r="N30" s="440" t="s">
        <v>479</v>
      </c>
      <c r="O30" s="441"/>
      <c r="P30" s="441"/>
      <c r="Q30" s="441"/>
      <c r="R30" s="442"/>
    </row>
    <row r="31" spans="2:18" ht="155" thickBot="1" x14ac:dyDescent="0.25">
      <c r="B31" s="21"/>
      <c r="C31" s="361"/>
      <c r="D31" s="364"/>
      <c r="E31" s="366" t="s">
        <v>137</v>
      </c>
      <c r="F31" s="370">
        <f>(H31+H32)/2</f>
        <v>0</v>
      </c>
      <c r="G31" s="232" t="s">
        <v>138</v>
      </c>
      <c r="H31" s="74">
        <v>0</v>
      </c>
      <c r="I31" s="239" t="s">
        <v>139</v>
      </c>
      <c r="J31" s="11"/>
      <c r="N31" s="440" t="s">
        <v>479</v>
      </c>
      <c r="O31" s="441"/>
      <c r="P31" s="441"/>
      <c r="Q31" s="441"/>
      <c r="R31" s="442"/>
    </row>
    <row r="32" spans="2:18" ht="358.5" customHeight="1" thickBot="1" x14ac:dyDescent="0.25">
      <c r="B32" s="21"/>
      <c r="C32" s="362"/>
      <c r="D32" s="365"/>
      <c r="E32" s="367"/>
      <c r="F32" s="372"/>
      <c r="G32" s="235" t="s">
        <v>140</v>
      </c>
      <c r="H32" s="75">
        <v>0</v>
      </c>
      <c r="I32" s="240" t="s">
        <v>141</v>
      </c>
      <c r="J32" s="11"/>
      <c r="N32" s="440" t="s">
        <v>479</v>
      </c>
      <c r="O32" s="441"/>
      <c r="P32" s="441"/>
      <c r="Q32" s="441"/>
      <c r="R32" s="442"/>
    </row>
    <row r="33" spans="2:18" ht="199" customHeight="1" thickBot="1" x14ac:dyDescent="0.25">
      <c r="B33" s="21"/>
      <c r="C33" s="377" t="s">
        <v>142</v>
      </c>
      <c r="D33" s="383">
        <f>(((F33+F38+F42+F46+F52+F58+F59)/7)+F63)/2</f>
        <v>96.666666666666671</v>
      </c>
      <c r="E33" s="381" t="s">
        <v>143</v>
      </c>
      <c r="F33" s="375">
        <f>(H33+H34+H35+H36+H37)/5</f>
        <v>100</v>
      </c>
      <c r="G33" s="236" t="s">
        <v>144</v>
      </c>
      <c r="H33" s="83">
        <v>100</v>
      </c>
      <c r="I33" s="333" t="s">
        <v>145</v>
      </c>
      <c r="J33" s="332" t="s">
        <v>146</v>
      </c>
      <c r="N33" s="303" t="s">
        <v>429</v>
      </c>
      <c r="O33" s="304"/>
      <c r="P33" s="304"/>
      <c r="Q33" s="304"/>
      <c r="R33" s="304"/>
    </row>
    <row r="34" spans="2:18" ht="286" thickBot="1" x14ac:dyDescent="0.25">
      <c r="B34" s="21"/>
      <c r="C34" s="361"/>
      <c r="D34" s="384"/>
      <c r="E34" s="366"/>
      <c r="F34" s="371"/>
      <c r="G34" s="227" t="s">
        <v>147</v>
      </c>
      <c r="H34" s="287">
        <v>100</v>
      </c>
      <c r="I34" s="334" t="s">
        <v>148</v>
      </c>
      <c r="J34" s="332" t="s">
        <v>149</v>
      </c>
      <c r="N34" s="303" t="s">
        <v>430</v>
      </c>
      <c r="O34" s="304"/>
      <c r="P34" s="304"/>
      <c r="Q34" s="304"/>
      <c r="R34" s="304"/>
    </row>
    <row r="35" spans="2:18" ht="256" thickBot="1" x14ac:dyDescent="0.25">
      <c r="B35" s="21"/>
      <c r="C35" s="361"/>
      <c r="D35" s="384"/>
      <c r="E35" s="366"/>
      <c r="F35" s="371"/>
      <c r="G35" s="227" t="s">
        <v>150</v>
      </c>
      <c r="H35" s="287">
        <v>100</v>
      </c>
      <c r="I35" s="334" t="s">
        <v>151</v>
      </c>
      <c r="J35" s="332" t="s">
        <v>152</v>
      </c>
      <c r="N35" s="303" t="s">
        <v>431</v>
      </c>
      <c r="O35" s="304"/>
      <c r="P35" s="304"/>
      <c r="Q35" s="304"/>
      <c r="R35" s="304"/>
    </row>
    <row r="36" spans="2:18" ht="195.5" customHeight="1" thickBot="1" x14ac:dyDescent="0.25">
      <c r="B36" s="21"/>
      <c r="C36" s="361"/>
      <c r="D36" s="384"/>
      <c r="E36" s="366"/>
      <c r="F36" s="371"/>
      <c r="G36" s="227" t="s">
        <v>153</v>
      </c>
      <c r="H36" s="287">
        <v>100</v>
      </c>
      <c r="I36" s="334" t="s">
        <v>154</v>
      </c>
      <c r="J36" s="332" t="s">
        <v>155</v>
      </c>
      <c r="N36" s="303" t="s">
        <v>432</v>
      </c>
      <c r="O36" s="304"/>
      <c r="P36" s="304"/>
      <c r="Q36" s="304"/>
      <c r="R36" s="304"/>
    </row>
    <row r="37" spans="2:18" ht="271" thickBot="1" x14ac:dyDescent="0.25">
      <c r="B37" s="21"/>
      <c r="C37" s="361"/>
      <c r="D37" s="384"/>
      <c r="E37" s="366"/>
      <c r="F37" s="374"/>
      <c r="G37" s="229" t="s">
        <v>156</v>
      </c>
      <c r="H37" s="289">
        <v>100</v>
      </c>
      <c r="I37" s="336" t="s">
        <v>157</v>
      </c>
      <c r="J37" s="332" t="s">
        <v>158</v>
      </c>
      <c r="N37" s="303" t="s">
        <v>433</v>
      </c>
      <c r="O37" s="304"/>
      <c r="P37" s="304"/>
      <c r="Q37" s="304"/>
      <c r="R37" s="304"/>
    </row>
    <row r="38" spans="2:18" ht="229.5" customHeight="1" thickBot="1" x14ac:dyDescent="0.25">
      <c r="B38" s="21"/>
      <c r="C38" s="361"/>
      <c r="D38" s="384"/>
      <c r="E38" s="366" t="s">
        <v>159</v>
      </c>
      <c r="F38" s="370">
        <f>(H38+H39+H40+H41)/4</f>
        <v>100</v>
      </c>
      <c r="G38" s="232" t="s">
        <v>160</v>
      </c>
      <c r="H38" s="74">
        <v>100</v>
      </c>
      <c r="I38" s="337" t="s">
        <v>161</v>
      </c>
      <c r="J38" s="332" t="s">
        <v>162</v>
      </c>
      <c r="N38" s="303" t="s">
        <v>434</v>
      </c>
      <c r="O38" s="304"/>
      <c r="P38" s="304"/>
      <c r="Q38" s="304"/>
      <c r="R38" s="304"/>
    </row>
    <row r="39" spans="2:18" ht="271" thickBot="1" x14ac:dyDescent="0.2">
      <c r="B39" s="21"/>
      <c r="C39" s="361"/>
      <c r="D39" s="384"/>
      <c r="E39" s="366"/>
      <c r="F39" s="371"/>
      <c r="G39" s="227" t="s">
        <v>163</v>
      </c>
      <c r="H39" s="287">
        <v>100</v>
      </c>
      <c r="I39" s="334" t="s">
        <v>164</v>
      </c>
      <c r="J39" s="339" t="s">
        <v>165</v>
      </c>
      <c r="N39" s="303" t="s">
        <v>435</v>
      </c>
      <c r="O39" s="304"/>
      <c r="P39" s="304"/>
      <c r="Q39" s="304"/>
      <c r="R39" s="304"/>
    </row>
    <row r="40" spans="2:18" ht="301" thickBot="1" x14ac:dyDescent="0.2">
      <c r="B40" s="21"/>
      <c r="C40" s="361"/>
      <c r="D40" s="384"/>
      <c r="E40" s="366"/>
      <c r="F40" s="371"/>
      <c r="G40" s="227" t="s">
        <v>166</v>
      </c>
      <c r="H40" s="287">
        <v>100</v>
      </c>
      <c r="I40" s="334" t="s">
        <v>167</v>
      </c>
      <c r="J40" s="339" t="s">
        <v>168</v>
      </c>
      <c r="N40" s="306" t="s">
        <v>436</v>
      </c>
      <c r="O40" s="304"/>
      <c r="P40" s="304"/>
      <c r="Q40" s="304"/>
      <c r="R40" s="304"/>
    </row>
    <row r="41" spans="2:18" ht="107" customHeight="1" thickBot="1" x14ac:dyDescent="0.2">
      <c r="B41" s="21"/>
      <c r="C41" s="361"/>
      <c r="D41" s="384"/>
      <c r="E41" s="366"/>
      <c r="F41" s="374"/>
      <c r="G41" s="229" t="s">
        <v>169</v>
      </c>
      <c r="H41" s="289">
        <v>100</v>
      </c>
      <c r="I41" s="336" t="s">
        <v>170</v>
      </c>
      <c r="J41" s="339" t="s">
        <v>171</v>
      </c>
      <c r="N41" s="307" t="s">
        <v>437</v>
      </c>
      <c r="O41" s="304"/>
      <c r="P41" s="304"/>
      <c r="Q41" s="304"/>
      <c r="R41" s="304"/>
    </row>
    <row r="42" spans="2:18" ht="409.6" thickBot="1" x14ac:dyDescent="0.25">
      <c r="B42" s="21"/>
      <c r="C42" s="361"/>
      <c r="D42" s="384"/>
      <c r="E42" s="366" t="s">
        <v>172</v>
      </c>
      <c r="F42" s="370">
        <f>(H42+H43+H44+H45)/4</f>
        <v>87.5</v>
      </c>
      <c r="G42" s="232" t="s">
        <v>173</v>
      </c>
      <c r="H42" s="74">
        <v>100</v>
      </c>
      <c r="I42" s="337" t="s">
        <v>174</v>
      </c>
      <c r="J42" s="332" t="s">
        <v>175</v>
      </c>
      <c r="N42" s="303" t="s">
        <v>438</v>
      </c>
      <c r="O42" s="304"/>
      <c r="P42" s="304"/>
      <c r="Q42" s="304"/>
      <c r="R42" s="304"/>
    </row>
    <row r="43" spans="2:18" ht="221" customHeight="1" thickBot="1" x14ac:dyDescent="0.25">
      <c r="B43" s="21"/>
      <c r="C43" s="361"/>
      <c r="D43" s="384"/>
      <c r="E43" s="366"/>
      <c r="F43" s="371"/>
      <c r="G43" s="227" t="s">
        <v>176</v>
      </c>
      <c r="H43" s="287">
        <v>100</v>
      </c>
      <c r="I43" s="334" t="s">
        <v>177</v>
      </c>
      <c r="J43" s="340" t="s">
        <v>178</v>
      </c>
      <c r="N43" s="303" t="s">
        <v>439</v>
      </c>
      <c r="O43" s="304"/>
      <c r="P43" s="304"/>
      <c r="Q43" s="304"/>
      <c r="R43" s="304"/>
    </row>
    <row r="44" spans="2:18" ht="109.5" customHeight="1" thickBot="1" x14ac:dyDescent="0.25">
      <c r="B44" s="21"/>
      <c r="C44" s="361"/>
      <c r="D44" s="384"/>
      <c r="E44" s="366"/>
      <c r="F44" s="371"/>
      <c r="G44" s="227" t="s">
        <v>179</v>
      </c>
      <c r="H44" s="287">
        <v>100</v>
      </c>
      <c r="I44" s="334" t="s">
        <v>180</v>
      </c>
      <c r="J44" s="332" t="s">
        <v>181</v>
      </c>
      <c r="N44" s="303" t="s">
        <v>440</v>
      </c>
      <c r="O44" s="304"/>
      <c r="P44" s="304"/>
      <c r="Q44" s="304"/>
      <c r="R44" s="304"/>
    </row>
    <row r="45" spans="2:18" ht="146" customHeight="1" thickBot="1" x14ac:dyDescent="0.25">
      <c r="B45" s="21"/>
      <c r="C45" s="361"/>
      <c r="D45" s="384"/>
      <c r="E45" s="366"/>
      <c r="F45" s="374"/>
      <c r="G45" s="229" t="s">
        <v>182</v>
      </c>
      <c r="H45" s="289">
        <v>50</v>
      </c>
      <c r="I45" s="336" t="s">
        <v>183</v>
      </c>
      <c r="J45" s="332" t="s">
        <v>184</v>
      </c>
      <c r="N45" s="303" t="s">
        <v>441</v>
      </c>
      <c r="O45" s="304"/>
      <c r="P45" s="304"/>
      <c r="Q45" s="304"/>
      <c r="R45" s="304"/>
    </row>
    <row r="46" spans="2:18" ht="185.25" customHeight="1" thickBot="1" x14ac:dyDescent="0.25">
      <c r="B46" s="21"/>
      <c r="C46" s="361"/>
      <c r="D46" s="384"/>
      <c r="E46" s="366" t="s">
        <v>185</v>
      </c>
      <c r="F46" s="370">
        <f>(H46+H47+H48+H49+H50+H51)/6</f>
        <v>91.666666666666671</v>
      </c>
      <c r="G46" s="232" t="s">
        <v>186</v>
      </c>
      <c r="H46" s="74">
        <v>100</v>
      </c>
      <c r="I46" s="337" t="s">
        <v>187</v>
      </c>
      <c r="J46" s="332" t="s">
        <v>188</v>
      </c>
      <c r="N46" s="303" t="s">
        <v>442</v>
      </c>
      <c r="O46" s="304"/>
      <c r="P46" s="304"/>
      <c r="Q46" s="304"/>
      <c r="R46" s="304"/>
    </row>
    <row r="47" spans="2:18" ht="286" thickBot="1" x14ac:dyDescent="0.25">
      <c r="B47" s="21"/>
      <c r="C47" s="361"/>
      <c r="D47" s="384"/>
      <c r="E47" s="366"/>
      <c r="F47" s="371"/>
      <c r="G47" s="237" t="s">
        <v>189</v>
      </c>
      <c r="H47" s="287">
        <v>50</v>
      </c>
      <c r="I47" s="334" t="s">
        <v>190</v>
      </c>
      <c r="J47" s="332" t="s">
        <v>191</v>
      </c>
      <c r="N47" s="303" t="s">
        <v>443</v>
      </c>
      <c r="O47" s="304"/>
      <c r="P47" s="304"/>
      <c r="Q47" s="304"/>
      <c r="R47" s="304"/>
    </row>
    <row r="48" spans="2:18" ht="121" thickBot="1" x14ac:dyDescent="0.25">
      <c r="B48" s="21"/>
      <c r="C48" s="361"/>
      <c r="D48" s="384"/>
      <c r="E48" s="366"/>
      <c r="F48" s="371"/>
      <c r="G48" s="227" t="s">
        <v>192</v>
      </c>
      <c r="H48" s="287">
        <v>100</v>
      </c>
      <c r="I48" s="334" t="s">
        <v>193</v>
      </c>
      <c r="J48" s="332" t="s">
        <v>194</v>
      </c>
      <c r="N48" s="303" t="s">
        <v>444</v>
      </c>
      <c r="O48" s="304"/>
      <c r="P48" s="304"/>
      <c r="Q48" s="304"/>
      <c r="R48" s="304"/>
    </row>
    <row r="49" spans="2:18" ht="197" thickBot="1" x14ac:dyDescent="0.25">
      <c r="B49" s="21"/>
      <c r="C49" s="361"/>
      <c r="D49" s="384"/>
      <c r="E49" s="366"/>
      <c r="F49" s="371"/>
      <c r="G49" s="237" t="s">
        <v>195</v>
      </c>
      <c r="H49" s="287">
        <v>100</v>
      </c>
      <c r="I49" s="334" t="s">
        <v>196</v>
      </c>
      <c r="J49" s="332" t="s">
        <v>197</v>
      </c>
      <c r="N49" s="303" t="s">
        <v>445</v>
      </c>
      <c r="O49" s="304"/>
      <c r="P49" s="304"/>
      <c r="Q49" s="304"/>
      <c r="R49" s="304"/>
    </row>
    <row r="50" spans="2:18" ht="159" customHeight="1" thickBot="1" x14ac:dyDescent="0.25">
      <c r="B50" s="21"/>
      <c r="C50" s="361"/>
      <c r="D50" s="384"/>
      <c r="E50" s="366"/>
      <c r="F50" s="371"/>
      <c r="G50" s="237" t="s">
        <v>198</v>
      </c>
      <c r="H50" s="287">
        <v>100</v>
      </c>
      <c r="I50" s="334" t="s">
        <v>199</v>
      </c>
      <c r="J50" s="332" t="s">
        <v>200</v>
      </c>
      <c r="N50" s="303" t="s">
        <v>446</v>
      </c>
      <c r="O50" s="304"/>
      <c r="P50" s="304"/>
      <c r="Q50" s="304"/>
      <c r="R50" s="304"/>
    </row>
    <row r="51" spans="2:18" ht="211.5" customHeight="1" thickBot="1" x14ac:dyDescent="0.25">
      <c r="B51" s="21"/>
      <c r="C51" s="361"/>
      <c r="D51" s="384"/>
      <c r="E51" s="366"/>
      <c r="F51" s="374"/>
      <c r="G51" s="229" t="s">
        <v>201</v>
      </c>
      <c r="H51" s="289">
        <v>100</v>
      </c>
      <c r="I51" s="290" t="s">
        <v>202</v>
      </c>
      <c r="J51" s="281" t="s">
        <v>203</v>
      </c>
      <c r="N51" s="303" t="s">
        <v>447</v>
      </c>
      <c r="O51" s="304"/>
      <c r="P51" s="304"/>
      <c r="Q51" s="304"/>
      <c r="R51" s="304"/>
    </row>
    <row r="52" spans="2:18" ht="226" thickBot="1" x14ac:dyDescent="0.25">
      <c r="B52" s="21"/>
      <c r="C52" s="361"/>
      <c r="D52" s="384"/>
      <c r="E52" s="366" t="s">
        <v>204</v>
      </c>
      <c r="F52" s="369">
        <f>(H52+H53+H54+H55+H56+H57)/6</f>
        <v>91.666666666666671</v>
      </c>
      <c r="G52" s="232" t="s">
        <v>205</v>
      </c>
      <c r="H52" s="74">
        <v>100</v>
      </c>
      <c r="I52" s="239" t="s">
        <v>206</v>
      </c>
      <c r="J52" s="281" t="s">
        <v>207</v>
      </c>
      <c r="N52" s="303" t="s">
        <v>448</v>
      </c>
      <c r="O52" s="304"/>
      <c r="P52" s="304"/>
      <c r="Q52" s="304"/>
      <c r="R52" s="304"/>
    </row>
    <row r="53" spans="2:18" ht="256" thickBot="1" x14ac:dyDescent="0.25">
      <c r="B53" s="21"/>
      <c r="C53" s="361"/>
      <c r="D53" s="384"/>
      <c r="E53" s="366"/>
      <c r="F53" s="369"/>
      <c r="G53" s="227" t="s">
        <v>208</v>
      </c>
      <c r="H53" s="287">
        <v>100</v>
      </c>
      <c r="I53" s="334" t="s">
        <v>209</v>
      </c>
      <c r="J53" s="332" t="s">
        <v>210</v>
      </c>
      <c r="N53" s="303" t="s">
        <v>449</v>
      </c>
      <c r="O53" s="304"/>
      <c r="P53" s="304"/>
      <c r="Q53" s="304"/>
      <c r="R53" s="304"/>
    </row>
    <row r="54" spans="2:18" ht="127.5" customHeight="1" thickBot="1" x14ac:dyDescent="0.25">
      <c r="B54" s="21"/>
      <c r="C54" s="361"/>
      <c r="D54" s="384"/>
      <c r="E54" s="366"/>
      <c r="F54" s="369"/>
      <c r="G54" s="227" t="s">
        <v>211</v>
      </c>
      <c r="H54" s="287">
        <v>100</v>
      </c>
      <c r="I54" s="334" t="s">
        <v>212</v>
      </c>
      <c r="J54" s="332" t="s">
        <v>213</v>
      </c>
      <c r="N54" s="303" t="s">
        <v>450</v>
      </c>
      <c r="O54" s="304"/>
      <c r="P54" s="304"/>
      <c r="Q54" s="304"/>
      <c r="R54" s="304"/>
    </row>
    <row r="55" spans="2:18" ht="353.5" customHeight="1" thickBot="1" x14ac:dyDescent="0.25">
      <c r="B55" s="21"/>
      <c r="C55" s="361"/>
      <c r="D55" s="384"/>
      <c r="E55" s="366"/>
      <c r="F55" s="369"/>
      <c r="G55" s="227" t="s">
        <v>214</v>
      </c>
      <c r="H55" s="287">
        <v>100</v>
      </c>
      <c r="I55" s="334" t="s">
        <v>215</v>
      </c>
      <c r="J55" s="332" t="s">
        <v>216</v>
      </c>
      <c r="N55" s="303" t="s">
        <v>451</v>
      </c>
      <c r="O55" s="304"/>
      <c r="P55" s="304"/>
      <c r="Q55" s="304"/>
      <c r="R55" s="304"/>
    </row>
    <row r="56" spans="2:18" ht="329" thickBot="1" x14ac:dyDescent="0.25">
      <c r="B56" s="21"/>
      <c r="C56" s="361"/>
      <c r="D56" s="384"/>
      <c r="E56" s="366"/>
      <c r="F56" s="369"/>
      <c r="G56" s="227" t="s">
        <v>217</v>
      </c>
      <c r="H56" s="287">
        <v>100</v>
      </c>
      <c r="I56" s="334" t="s">
        <v>218</v>
      </c>
      <c r="J56" s="332" t="s">
        <v>219</v>
      </c>
      <c r="N56" s="303" t="s">
        <v>452</v>
      </c>
      <c r="O56" s="304"/>
      <c r="P56" s="304"/>
      <c r="Q56" s="304"/>
      <c r="R56" s="304"/>
    </row>
    <row r="57" spans="2:18" ht="211" thickBot="1" x14ac:dyDescent="0.25">
      <c r="B57" s="21"/>
      <c r="C57" s="361"/>
      <c r="D57" s="384"/>
      <c r="E57" s="366"/>
      <c r="F57" s="369"/>
      <c r="G57" s="229" t="s">
        <v>220</v>
      </c>
      <c r="H57" s="289">
        <v>50</v>
      </c>
      <c r="I57" s="336" t="s">
        <v>221</v>
      </c>
      <c r="J57" s="332" t="s">
        <v>222</v>
      </c>
      <c r="N57" s="303" t="s">
        <v>453</v>
      </c>
      <c r="O57" s="304"/>
      <c r="P57" s="304"/>
      <c r="Q57" s="304"/>
      <c r="R57" s="304"/>
    </row>
    <row r="58" spans="2:18" ht="203" customHeight="1" thickBot="1" x14ac:dyDescent="0.25">
      <c r="B58" s="21"/>
      <c r="C58" s="361"/>
      <c r="D58" s="384"/>
      <c r="E58" s="285" t="s">
        <v>223</v>
      </c>
      <c r="F58" s="286">
        <f>H58</f>
        <v>100</v>
      </c>
      <c r="G58" s="230" t="s">
        <v>224</v>
      </c>
      <c r="H58" s="76">
        <v>100</v>
      </c>
      <c r="I58" s="335" t="s">
        <v>225</v>
      </c>
      <c r="J58" s="332" t="s">
        <v>226</v>
      </c>
      <c r="N58" s="303" t="s">
        <v>454</v>
      </c>
      <c r="O58" s="304"/>
      <c r="P58" s="304"/>
      <c r="Q58" s="304"/>
      <c r="R58" s="304"/>
    </row>
    <row r="59" spans="2:18" ht="104.25" customHeight="1" thickBot="1" x14ac:dyDescent="0.25">
      <c r="B59" s="21"/>
      <c r="C59" s="361"/>
      <c r="D59" s="384"/>
      <c r="E59" s="366" t="s">
        <v>227</v>
      </c>
      <c r="F59" s="369">
        <f>(H59+H60+H61)/3</f>
        <v>100</v>
      </c>
      <c r="G59" s="232" t="s">
        <v>228</v>
      </c>
      <c r="H59" s="74">
        <v>100</v>
      </c>
      <c r="I59" s="337" t="s">
        <v>229</v>
      </c>
      <c r="J59" s="332" t="s">
        <v>230</v>
      </c>
      <c r="N59" s="303" t="s">
        <v>455</v>
      </c>
      <c r="O59" s="304"/>
      <c r="P59" s="304"/>
      <c r="Q59" s="304"/>
      <c r="R59" s="304"/>
    </row>
    <row r="60" spans="2:18" ht="315" thickBot="1" x14ac:dyDescent="0.25">
      <c r="B60" s="21"/>
      <c r="C60" s="361"/>
      <c r="D60" s="384"/>
      <c r="E60" s="366"/>
      <c r="F60" s="369"/>
      <c r="G60" s="227" t="s">
        <v>231</v>
      </c>
      <c r="H60" s="287">
        <v>100</v>
      </c>
      <c r="I60" s="334" t="s">
        <v>232</v>
      </c>
      <c r="J60" s="332" t="s">
        <v>233</v>
      </c>
      <c r="N60" s="303" t="s">
        <v>456</v>
      </c>
      <c r="O60" s="304"/>
      <c r="P60" s="304"/>
      <c r="Q60" s="304"/>
      <c r="R60" s="304"/>
    </row>
    <row r="61" spans="2:18" ht="141" customHeight="1" thickBot="1" x14ac:dyDescent="0.25">
      <c r="B61" s="21"/>
      <c r="C61" s="361"/>
      <c r="D61" s="384"/>
      <c r="E61" s="366"/>
      <c r="F61" s="369"/>
      <c r="G61" s="227" t="s">
        <v>234</v>
      </c>
      <c r="H61" s="387">
        <v>100</v>
      </c>
      <c r="I61" s="388" t="s">
        <v>235</v>
      </c>
      <c r="J61" s="426" t="s">
        <v>233</v>
      </c>
      <c r="N61" s="303" t="s">
        <v>457</v>
      </c>
      <c r="O61" s="304"/>
      <c r="P61" s="304"/>
      <c r="Q61" s="304"/>
      <c r="R61" s="304"/>
    </row>
    <row r="62" spans="2:18" ht="61" customHeight="1" thickBot="1" x14ac:dyDescent="0.25">
      <c r="B62" s="21"/>
      <c r="C62" s="361"/>
      <c r="D62" s="384"/>
      <c r="E62" s="366"/>
      <c r="F62" s="369"/>
      <c r="G62" s="229" t="s">
        <v>236</v>
      </c>
      <c r="H62" s="393"/>
      <c r="I62" s="394"/>
      <c r="J62" s="427"/>
      <c r="N62" s="303" t="s">
        <v>458</v>
      </c>
      <c r="O62" s="304"/>
      <c r="P62" s="304"/>
      <c r="Q62" s="304"/>
      <c r="R62" s="304"/>
    </row>
    <row r="63" spans="2:18" ht="241" thickBot="1" x14ac:dyDescent="0.25">
      <c r="B63" s="21"/>
      <c r="C63" s="361"/>
      <c r="D63" s="384"/>
      <c r="E63" s="366" t="s">
        <v>237</v>
      </c>
      <c r="F63" s="369">
        <f>(H63+H64+H65+H66+H67+H68)/6</f>
        <v>97.5</v>
      </c>
      <c r="G63" s="232" t="s">
        <v>238</v>
      </c>
      <c r="H63" s="74">
        <v>85</v>
      </c>
      <c r="I63" s="239" t="s">
        <v>239</v>
      </c>
      <c r="J63" s="281" t="s">
        <v>240</v>
      </c>
      <c r="N63" s="303" t="s">
        <v>459</v>
      </c>
      <c r="O63" s="304"/>
      <c r="P63" s="304"/>
      <c r="Q63" s="304"/>
      <c r="R63" s="304"/>
    </row>
    <row r="64" spans="2:18" ht="57" thickBot="1" x14ac:dyDescent="0.25">
      <c r="B64" s="21"/>
      <c r="C64" s="361"/>
      <c r="D64" s="384"/>
      <c r="E64" s="366"/>
      <c r="F64" s="369"/>
      <c r="G64" s="227" t="s">
        <v>241</v>
      </c>
      <c r="H64" s="287">
        <v>100</v>
      </c>
      <c r="I64" s="334" t="s">
        <v>242</v>
      </c>
      <c r="J64" s="341" t="s">
        <v>243</v>
      </c>
      <c r="N64" s="307" t="s">
        <v>444</v>
      </c>
      <c r="O64" s="304"/>
      <c r="P64" s="304"/>
      <c r="Q64" s="304"/>
      <c r="R64" s="304"/>
    </row>
    <row r="65" spans="2:18" ht="91" thickBot="1" x14ac:dyDescent="0.25">
      <c r="B65" s="21"/>
      <c r="C65" s="361"/>
      <c r="D65" s="384"/>
      <c r="E65" s="366"/>
      <c r="F65" s="369"/>
      <c r="G65" s="227" t="s">
        <v>244</v>
      </c>
      <c r="H65" s="287">
        <v>100</v>
      </c>
      <c r="I65" s="334" t="s">
        <v>245</v>
      </c>
      <c r="J65" s="332" t="s">
        <v>246</v>
      </c>
      <c r="N65" s="307" t="s">
        <v>444</v>
      </c>
      <c r="O65" s="304"/>
      <c r="P65" s="304"/>
      <c r="Q65" s="304"/>
      <c r="R65" s="304"/>
    </row>
    <row r="66" spans="2:18" ht="63" customHeight="1" thickBot="1" x14ac:dyDescent="0.25">
      <c r="B66" s="21"/>
      <c r="C66" s="361"/>
      <c r="D66" s="384"/>
      <c r="E66" s="366"/>
      <c r="F66" s="369"/>
      <c r="G66" s="227" t="s">
        <v>247</v>
      </c>
      <c r="H66" s="287">
        <v>100</v>
      </c>
      <c r="I66" s="334" t="s">
        <v>248</v>
      </c>
      <c r="J66" s="332" t="s">
        <v>249</v>
      </c>
      <c r="N66" s="303" t="s">
        <v>460</v>
      </c>
      <c r="O66" s="304"/>
      <c r="P66" s="304"/>
      <c r="Q66" s="304"/>
      <c r="R66" s="304"/>
    </row>
    <row r="67" spans="2:18" ht="271" thickBot="1" x14ac:dyDescent="0.25">
      <c r="B67" s="21"/>
      <c r="C67" s="361"/>
      <c r="D67" s="384"/>
      <c r="E67" s="366"/>
      <c r="F67" s="369"/>
      <c r="G67" s="227" t="s">
        <v>250</v>
      </c>
      <c r="H67" s="287">
        <v>100</v>
      </c>
      <c r="I67" s="334" t="s">
        <v>251</v>
      </c>
      <c r="J67" s="332" t="s">
        <v>252</v>
      </c>
      <c r="N67" s="303" t="s">
        <v>461</v>
      </c>
      <c r="O67" s="304"/>
      <c r="P67" s="304"/>
      <c r="Q67" s="304"/>
      <c r="R67" s="304"/>
    </row>
    <row r="68" spans="2:18" ht="256" thickBot="1" x14ac:dyDescent="0.25">
      <c r="B68" s="21"/>
      <c r="C68" s="362"/>
      <c r="D68" s="385"/>
      <c r="E68" s="367"/>
      <c r="F68" s="376"/>
      <c r="G68" s="233" t="s">
        <v>253</v>
      </c>
      <c r="H68" s="75">
        <v>100</v>
      </c>
      <c r="I68" s="338" t="s">
        <v>254</v>
      </c>
      <c r="J68" s="332" t="s">
        <v>255</v>
      </c>
      <c r="N68" s="303" t="s">
        <v>462</v>
      </c>
      <c r="O68" s="304"/>
      <c r="P68" s="304"/>
      <c r="Q68" s="304"/>
      <c r="R68" s="304"/>
    </row>
    <row r="69" spans="2:18" ht="153" customHeight="1" thickBot="1" x14ac:dyDescent="0.25">
      <c r="B69" s="21"/>
      <c r="C69" s="360" t="s">
        <v>256</v>
      </c>
      <c r="D69" s="363">
        <f>(((F69+F80+F83)/3)+F90)/2</f>
        <v>86.777777777777771</v>
      </c>
      <c r="E69" s="381" t="s">
        <v>257</v>
      </c>
      <c r="F69" s="368">
        <f>(H69+H70+H72+H73+H75+H78)/6</f>
        <v>100</v>
      </c>
      <c r="G69" s="261" t="s">
        <v>258</v>
      </c>
      <c r="H69" s="77">
        <v>100</v>
      </c>
      <c r="I69" s="342" t="s">
        <v>259</v>
      </c>
      <c r="J69" s="343" t="s">
        <v>260</v>
      </c>
      <c r="N69" s="300" t="s">
        <v>463</v>
      </c>
      <c r="O69" s="304"/>
      <c r="P69" s="304"/>
      <c r="Q69" s="304"/>
      <c r="R69" s="304"/>
    </row>
    <row r="70" spans="2:18" ht="85.5" customHeight="1" x14ac:dyDescent="0.2">
      <c r="B70" s="21"/>
      <c r="C70" s="361"/>
      <c r="D70" s="364"/>
      <c r="E70" s="366"/>
      <c r="F70" s="369"/>
      <c r="G70" s="263" t="s">
        <v>261</v>
      </c>
      <c r="H70" s="387">
        <v>100</v>
      </c>
      <c r="I70" s="388" t="s">
        <v>262</v>
      </c>
      <c r="J70" s="428" t="s">
        <v>263</v>
      </c>
      <c r="N70" s="435" t="s">
        <v>464</v>
      </c>
      <c r="O70" s="304"/>
      <c r="P70" s="304"/>
      <c r="Q70" s="304"/>
      <c r="R70" s="304"/>
    </row>
    <row r="71" spans="2:18" ht="156.5" customHeight="1" thickBot="1" x14ac:dyDescent="0.25">
      <c r="B71" s="21"/>
      <c r="C71" s="361"/>
      <c r="D71" s="364"/>
      <c r="E71" s="366"/>
      <c r="F71" s="369"/>
      <c r="G71" s="263" t="s">
        <v>264</v>
      </c>
      <c r="H71" s="387"/>
      <c r="I71" s="388"/>
      <c r="J71" s="429"/>
      <c r="N71" s="436"/>
      <c r="O71" s="304"/>
      <c r="P71" s="304"/>
      <c r="Q71" s="304"/>
      <c r="R71" s="304"/>
    </row>
    <row r="72" spans="2:18" ht="188.5" customHeight="1" thickBot="1" x14ac:dyDescent="0.25">
      <c r="B72" s="21"/>
      <c r="C72" s="361"/>
      <c r="D72" s="364"/>
      <c r="E72" s="366"/>
      <c r="F72" s="369"/>
      <c r="G72" s="263" t="s">
        <v>265</v>
      </c>
      <c r="H72" s="287">
        <v>100</v>
      </c>
      <c r="I72" s="334" t="s">
        <v>266</v>
      </c>
      <c r="J72" s="343" t="s">
        <v>267</v>
      </c>
      <c r="N72" s="300" t="s">
        <v>465</v>
      </c>
      <c r="O72" s="304"/>
      <c r="P72" s="304"/>
      <c r="Q72" s="304"/>
      <c r="R72" s="304"/>
    </row>
    <row r="73" spans="2:18" ht="195" customHeight="1" thickBot="1" x14ac:dyDescent="0.25">
      <c r="B73" s="21"/>
      <c r="C73" s="361"/>
      <c r="D73" s="364"/>
      <c r="E73" s="366"/>
      <c r="F73" s="369"/>
      <c r="G73" s="263" t="s">
        <v>268</v>
      </c>
      <c r="H73" s="387">
        <v>100</v>
      </c>
      <c r="I73" s="388" t="s">
        <v>269</v>
      </c>
      <c r="J73" s="343" t="s">
        <v>270</v>
      </c>
      <c r="N73" s="300" t="s">
        <v>466</v>
      </c>
      <c r="O73" s="304"/>
      <c r="P73" s="304"/>
      <c r="Q73" s="304"/>
      <c r="R73" s="304"/>
    </row>
    <row r="74" spans="2:18" ht="193" customHeight="1" thickBot="1" x14ac:dyDescent="0.25">
      <c r="B74" s="21"/>
      <c r="C74" s="361"/>
      <c r="D74" s="364"/>
      <c r="E74" s="366"/>
      <c r="F74" s="369"/>
      <c r="G74" s="263" t="s">
        <v>271</v>
      </c>
      <c r="H74" s="387"/>
      <c r="I74" s="388"/>
      <c r="J74" s="343" t="s">
        <v>270</v>
      </c>
      <c r="N74" s="300" t="s">
        <v>466</v>
      </c>
      <c r="O74" s="304"/>
      <c r="P74" s="304"/>
      <c r="Q74" s="304"/>
      <c r="R74" s="304"/>
    </row>
    <row r="75" spans="2:18" ht="181.5" customHeight="1" thickBot="1" x14ac:dyDescent="0.25">
      <c r="B75" s="21"/>
      <c r="C75" s="361"/>
      <c r="D75" s="364"/>
      <c r="E75" s="366"/>
      <c r="F75" s="369"/>
      <c r="G75" s="263" t="s">
        <v>272</v>
      </c>
      <c r="H75" s="387">
        <v>100</v>
      </c>
      <c r="I75" s="392" t="s">
        <v>273</v>
      </c>
      <c r="J75" s="262" t="s">
        <v>274</v>
      </c>
      <c r="N75" s="300" t="s">
        <v>467</v>
      </c>
      <c r="O75" s="304"/>
      <c r="P75" s="304"/>
      <c r="Q75" s="304"/>
      <c r="R75" s="304"/>
    </row>
    <row r="76" spans="2:18" ht="133" customHeight="1" thickBot="1" x14ac:dyDescent="0.25">
      <c r="B76" s="21"/>
      <c r="C76" s="361"/>
      <c r="D76" s="364"/>
      <c r="E76" s="366"/>
      <c r="F76" s="369"/>
      <c r="G76" s="263" t="s">
        <v>275</v>
      </c>
      <c r="H76" s="387"/>
      <c r="I76" s="388"/>
      <c r="J76" s="343" t="s">
        <v>276</v>
      </c>
      <c r="N76" s="300" t="s">
        <v>468</v>
      </c>
      <c r="O76" s="304"/>
      <c r="P76" s="304"/>
      <c r="Q76" s="304"/>
      <c r="R76" s="304"/>
    </row>
    <row r="77" spans="2:18" ht="130" customHeight="1" thickBot="1" x14ac:dyDescent="0.25">
      <c r="B77" s="21"/>
      <c r="C77" s="361"/>
      <c r="D77" s="364"/>
      <c r="E77" s="366"/>
      <c r="F77" s="369"/>
      <c r="G77" s="263" t="s">
        <v>277</v>
      </c>
      <c r="H77" s="387"/>
      <c r="I77" s="388"/>
      <c r="J77" s="343" t="s">
        <v>260</v>
      </c>
      <c r="N77" s="300" t="s">
        <v>469</v>
      </c>
      <c r="O77" s="304"/>
      <c r="P77" s="304"/>
      <c r="Q77" s="304"/>
      <c r="R77" s="304"/>
    </row>
    <row r="78" spans="2:18" ht="123" customHeight="1" x14ac:dyDescent="0.2">
      <c r="B78" s="21"/>
      <c r="C78" s="361"/>
      <c r="D78" s="364"/>
      <c r="E78" s="366"/>
      <c r="F78" s="369"/>
      <c r="G78" s="263" t="s">
        <v>278</v>
      </c>
      <c r="H78" s="387">
        <v>100</v>
      </c>
      <c r="I78" s="388" t="s">
        <v>279</v>
      </c>
      <c r="J78" s="417" t="s">
        <v>280</v>
      </c>
      <c r="N78" s="435" t="s">
        <v>470</v>
      </c>
      <c r="O78" s="304"/>
      <c r="P78" s="304"/>
      <c r="Q78" s="304"/>
      <c r="R78" s="304"/>
    </row>
    <row r="79" spans="2:18" ht="148.5" customHeight="1" thickBot="1" x14ac:dyDescent="0.25">
      <c r="B79" s="21"/>
      <c r="C79" s="361"/>
      <c r="D79" s="364"/>
      <c r="E79" s="366"/>
      <c r="F79" s="369"/>
      <c r="G79" s="264" t="s">
        <v>281</v>
      </c>
      <c r="H79" s="393"/>
      <c r="I79" s="394"/>
      <c r="J79" s="418"/>
      <c r="N79" s="436"/>
      <c r="O79" s="304"/>
      <c r="P79" s="304"/>
      <c r="Q79" s="304"/>
      <c r="R79" s="304"/>
    </row>
    <row r="80" spans="2:18" ht="186.75" customHeight="1" thickBot="1" x14ac:dyDescent="0.25">
      <c r="B80" s="21"/>
      <c r="C80" s="361"/>
      <c r="D80" s="364"/>
      <c r="E80" s="366" t="s">
        <v>282</v>
      </c>
      <c r="F80" s="369">
        <f>(H80+H81+H82)/3</f>
        <v>91.666666666666671</v>
      </c>
      <c r="G80" s="265" t="s">
        <v>283</v>
      </c>
      <c r="H80" s="74">
        <v>100</v>
      </c>
      <c r="I80" s="337" t="s">
        <v>284</v>
      </c>
      <c r="J80" s="344" t="s">
        <v>285</v>
      </c>
      <c r="N80" s="301" t="s">
        <v>471</v>
      </c>
      <c r="O80" s="304"/>
      <c r="P80" s="304"/>
      <c r="Q80" s="304"/>
      <c r="R80" s="304"/>
    </row>
    <row r="81" spans="2:18" ht="311.5" customHeight="1" thickBot="1" x14ac:dyDescent="0.25">
      <c r="B81" s="21"/>
      <c r="C81" s="361"/>
      <c r="D81" s="364"/>
      <c r="E81" s="366"/>
      <c r="F81" s="369"/>
      <c r="G81" s="263" t="s">
        <v>286</v>
      </c>
      <c r="H81" s="287">
        <v>75</v>
      </c>
      <c r="I81" s="334" t="s">
        <v>287</v>
      </c>
      <c r="J81" s="343" t="s">
        <v>276</v>
      </c>
      <c r="N81" s="302" t="s">
        <v>472</v>
      </c>
      <c r="O81" s="304"/>
      <c r="P81" s="304"/>
      <c r="Q81" s="304"/>
      <c r="R81" s="304"/>
    </row>
    <row r="82" spans="2:18" ht="315.75" customHeight="1" x14ac:dyDescent="0.2">
      <c r="B82" s="21"/>
      <c r="C82" s="361"/>
      <c r="D82" s="364"/>
      <c r="E82" s="366"/>
      <c r="F82" s="369"/>
      <c r="G82" s="266" t="s">
        <v>288</v>
      </c>
      <c r="H82" s="289">
        <v>100</v>
      </c>
      <c r="I82" s="336" t="s">
        <v>289</v>
      </c>
      <c r="J82" s="417" t="s">
        <v>280</v>
      </c>
      <c r="N82" s="435" t="s">
        <v>473</v>
      </c>
      <c r="O82" s="304"/>
      <c r="P82" s="304"/>
      <c r="Q82" s="304"/>
      <c r="R82" s="304"/>
    </row>
    <row r="83" spans="2:18" ht="84" customHeight="1" thickBot="1" x14ac:dyDescent="0.25">
      <c r="B83" s="21"/>
      <c r="C83" s="361"/>
      <c r="D83" s="364"/>
      <c r="E83" s="366" t="s">
        <v>290</v>
      </c>
      <c r="F83" s="369">
        <f>(H83+H87)/2</f>
        <v>66.5</v>
      </c>
      <c r="G83" s="432" t="s">
        <v>291</v>
      </c>
      <c r="H83" s="395">
        <v>100</v>
      </c>
      <c r="I83" s="389" t="s">
        <v>292</v>
      </c>
      <c r="J83" s="418"/>
      <c r="N83" s="436"/>
      <c r="O83" s="304"/>
      <c r="P83" s="304"/>
      <c r="Q83" s="304"/>
      <c r="R83" s="304"/>
    </row>
    <row r="84" spans="2:18" ht="72" customHeight="1" x14ac:dyDescent="0.2">
      <c r="B84" s="21"/>
      <c r="C84" s="361"/>
      <c r="D84" s="364"/>
      <c r="E84" s="366"/>
      <c r="F84" s="369"/>
      <c r="G84" s="433"/>
      <c r="H84" s="396"/>
      <c r="I84" s="390"/>
      <c r="J84" s="417" t="s">
        <v>276</v>
      </c>
      <c r="N84" s="435" t="s">
        <v>474</v>
      </c>
      <c r="O84" s="304"/>
      <c r="P84" s="304"/>
      <c r="Q84" s="304"/>
      <c r="R84" s="304"/>
    </row>
    <row r="85" spans="2:18" ht="70" customHeight="1" x14ac:dyDescent="0.2">
      <c r="B85" s="21"/>
      <c r="C85" s="361"/>
      <c r="D85" s="364"/>
      <c r="E85" s="366"/>
      <c r="F85" s="369"/>
      <c r="G85" s="433"/>
      <c r="H85" s="396"/>
      <c r="I85" s="390"/>
      <c r="J85" s="419"/>
      <c r="N85" s="437"/>
      <c r="O85" s="304"/>
      <c r="P85" s="304"/>
      <c r="Q85" s="304"/>
      <c r="R85" s="304"/>
    </row>
    <row r="86" spans="2:18" ht="95.5" customHeight="1" thickBot="1" x14ac:dyDescent="0.25">
      <c r="B86" s="21"/>
      <c r="C86" s="361"/>
      <c r="D86" s="364"/>
      <c r="E86" s="366"/>
      <c r="F86" s="369"/>
      <c r="G86" s="433"/>
      <c r="H86" s="396"/>
      <c r="I86" s="390"/>
      <c r="J86" s="418"/>
      <c r="N86" s="436"/>
      <c r="O86" s="304"/>
      <c r="P86" s="304"/>
      <c r="Q86" s="304"/>
      <c r="R86" s="304"/>
    </row>
    <row r="87" spans="2:18" ht="164" customHeight="1" x14ac:dyDescent="0.2">
      <c r="B87" s="21"/>
      <c r="C87" s="361"/>
      <c r="D87" s="364"/>
      <c r="E87" s="366"/>
      <c r="F87" s="369"/>
      <c r="G87" s="430" t="s">
        <v>293</v>
      </c>
      <c r="H87" s="396">
        <v>33</v>
      </c>
      <c r="I87" s="390" t="s">
        <v>294</v>
      </c>
      <c r="J87" s="417" t="s">
        <v>274</v>
      </c>
      <c r="N87" s="435" t="s">
        <v>475</v>
      </c>
      <c r="O87" s="304"/>
      <c r="P87" s="304"/>
      <c r="Q87" s="304"/>
      <c r="R87" s="304"/>
    </row>
    <row r="88" spans="2:18" ht="61.5" customHeight="1" x14ac:dyDescent="0.2">
      <c r="B88" s="21"/>
      <c r="C88" s="361"/>
      <c r="D88" s="364"/>
      <c r="E88" s="366"/>
      <c r="F88" s="369"/>
      <c r="G88" s="430"/>
      <c r="H88" s="396"/>
      <c r="I88" s="390"/>
      <c r="J88" s="419"/>
      <c r="N88" s="437"/>
      <c r="O88" s="304"/>
      <c r="P88" s="304"/>
      <c r="Q88" s="304"/>
      <c r="R88" s="304"/>
    </row>
    <row r="89" spans="2:18" ht="104.5" customHeight="1" thickBot="1" x14ac:dyDescent="0.25">
      <c r="B89" s="21"/>
      <c r="C89" s="361"/>
      <c r="D89" s="364"/>
      <c r="E89" s="366"/>
      <c r="F89" s="369"/>
      <c r="G89" s="431"/>
      <c r="H89" s="397"/>
      <c r="I89" s="391"/>
      <c r="J89" s="418"/>
      <c r="N89" s="436"/>
      <c r="O89" s="304"/>
      <c r="P89" s="304"/>
      <c r="Q89" s="304"/>
      <c r="R89" s="304"/>
    </row>
    <row r="90" spans="2:18" ht="141" thickBot="1" x14ac:dyDescent="0.25">
      <c r="B90" s="21"/>
      <c r="C90" s="361"/>
      <c r="D90" s="364"/>
      <c r="E90" s="366" t="s">
        <v>295</v>
      </c>
      <c r="F90" s="369">
        <f>IF(AND(H91="",H92=""),H90,IF(H91="",(H90+H92)/2,IF(H92="",(H90+H91)/2,(H90+H91+H92)/3)))</f>
        <v>87.5</v>
      </c>
      <c r="G90" s="267" t="s">
        <v>296</v>
      </c>
      <c r="H90" s="291">
        <v>100</v>
      </c>
      <c r="I90" s="345" t="s">
        <v>297</v>
      </c>
      <c r="J90" s="343" t="s">
        <v>298</v>
      </c>
      <c r="N90" s="300" t="s">
        <v>476</v>
      </c>
      <c r="O90" s="304"/>
      <c r="P90" s="304"/>
      <c r="Q90" s="304"/>
      <c r="R90" s="304"/>
    </row>
    <row r="91" spans="2:18" ht="174.75" customHeight="1" thickBot="1" x14ac:dyDescent="0.25">
      <c r="B91" s="21"/>
      <c r="C91" s="361"/>
      <c r="D91" s="364"/>
      <c r="E91" s="366"/>
      <c r="F91" s="369"/>
      <c r="G91" s="294" t="s">
        <v>299</v>
      </c>
      <c r="H91" s="292">
        <v>75</v>
      </c>
      <c r="I91" s="346" t="s">
        <v>300</v>
      </c>
      <c r="J91" s="343" t="s">
        <v>301</v>
      </c>
      <c r="N91" s="300" t="s">
        <v>477</v>
      </c>
      <c r="O91" s="304"/>
      <c r="P91" s="304"/>
      <c r="Q91" s="304"/>
      <c r="R91" s="304"/>
    </row>
    <row r="92" spans="2:18" ht="177" customHeight="1" thickBot="1" x14ac:dyDescent="0.25">
      <c r="B92" s="21"/>
      <c r="C92" s="361"/>
      <c r="D92" s="364"/>
      <c r="E92" s="366"/>
      <c r="F92" s="369"/>
      <c r="G92" s="295" t="s">
        <v>302</v>
      </c>
      <c r="H92" s="293"/>
      <c r="I92" s="312" t="s">
        <v>303</v>
      </c>
      <c r="J92" s="313" t="s">
        <v>482</v>
      </c>
      <c r="N92" s="313" t="s">
        <v>480</v>
      </c>
      <c r="O92" s="304"/>
      <c r="P92" s="304"/>
      <c r="Q92" s="304"/>
      <c r="R92" s="304"/>
    </row>
    <row r="93" spans="2:18" ht="9.75" customHeight="1" thickBot="1" x14ac:dyDescent="0.25">
      <c r="B93" s="70"/>
      <c r="C93" s="71"/>
      <c r="D93" s="71"/>
      <c r="E93" s="71"/>
      <c r="F93" s="71"/>
      <c r="G93" s="238"/>
      <c r="H93" s="71"/>
      <c r="I93" s="72"/>
      <c r="J93" s="73"/>
    </row>
    <row r="94" spans="2:18" hidden="1" x14ac:dyDescent="0.2">
      <c r="F94" s="30"/>
    </row>
    <row r="102" spans="4:4" hidden="1" x14ac:dyDescent="0.2">
      <c r="D102" s="30"/>
    </row>
    <row r="103" spans="4:4" x14ac:dyDescent="0.2"/>
    <row r="104" spans="4:4" x14ac:dyDescent="0.2"/>
    <row r="105" spans="4:4" x14ac:dyDescent="0.2"/>
    <row r="106" spans="4:4" x14ac:dyDescent="0.2"/>
    <row r="107" spans="4:4" x14ac:dyDescent="0.2"/>
    <row r="108" spans="4:4" x14ac:dyDescent="0.2"/>
    <row r="109" spans="4:4" x14ac:dyDescent="0.2"/>
    <row r="110" spans="4:4" x14ac:dyDescent="0.2"/>
    <row r="111" spans="4:4" x14ac:dyDescent="0.2"/>
    <row r="112" spans="4:4"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sheetData>
  <protectedRanges>
    <protectedRange sqref="I75:I92 I11:I73 H11:H92" name="Simulado"/>
    <protectedRange sqref="N77" name="Planeacion_1_1_4"/>
    <protectedRange sqref="N81" name="Simulado_2_4"/>
  </protectedRanges>
  <autoFilter ref="C8:J92" xr:uid="{00000000-0009-0000-0000-000002000000}"/>
  <mergeCells count="93">
    <mergeCell ref="N82:N83"/>
    <mergeCell ref="N84:N86"/>
    <mergeCell ref="N87:N89"/>
    <mergeCell ref="N8:N9"/>
    <mergeCell ref="N30:R30"/>
    <mergeCell ref="N31:R31"/>
    <mergeCell ref="N32:R32"/>
    <mergeCell ref="N70:N71"/>
    <mergeCell ref="N78:N79"/>
    <mergeCell ref="N22:R22"/>
    <mergeCell ref="N23:R23"/>
    <mergeCell ref="N24:R24"/>
    <mergeCell ref="N25:R25"/>
    <mergeCell ref="N29:R29"/>
    <mergeCell ref="J8:J9"/>
    <mergeCell ref="F10:F15"/>
    <mergeCell ref="F38:F41"/>
    <mergeCell ref="F29:F30"/>
    <mergeCell ref="F31:F32"/>
    <mergeCell ref="I11:I12"/>
    <mergeCell ref="E18:E21"/>
    <mergeCell ref="J82:J83"/>
    <mergeCell ref="J84:J86"/>
    <mergeCell ref="J87:J89"/>
    <mergeCell ref="J78:J79"/>
    <mergeCell ref="F59:F62"/>
    <mergeCell ref="F83:F89"/>
    <mergeCell ref="I61:I62"/>
    <mergeCell ref="E26:E28"/>
    <mergeCell ref="F26:F28"/>
    <mergeCell ref="J61:J62"/>
    <mergeCell ref="J70:J71"/>
    <mergeCell ref="G87:G89"/>
    <mergeCell ref="G83:G86"/>
    <mergeCell ref="C3:I3"/>
    <mergeCell ref="H8:H9"/>
    <mergeCell ref="I8:I9"/>
    <mergeCell ref="C5:F5"/>
    <mergeCell ref="C6:F6"/>
    <mergeCell ref="G5:I5"/>
    <mergeCell ref="C8:C9"/>
    <mergeCell ref="D8:D9"/>
    <mergeCell ref="E8:E9"/>
    <mergeCell ref="F8:F9"/>
    <mergeCell ref="G6:I6"/>
    <mergeCell ref="G8:G9"/>
    <mergeCell ref="E10:E15"/>
    <mergeCell ref="F90:F92"/>
    <mergeCell ref="H70:H71"/>
    <mergeCell ref="I70:I71"/>
    <mergeCell ref="H11:H12"/>
    <mergeCell ref="I83:I86"/>
    <mergeCell ref="I87:I89"/>
    <mergeCell ref="I73:I74"/>
    <mergeCell ref="H75:H77"/>
    <mergeCell ref="I75:I77"/>
    <mergeCell ref="H78:H79"/>
    <mergeCell ref="I78:I79"/>
    <mergeCell ref="H73:H74"/>
    <mergeCell ref="H83:H86"/>
    <mergeCell ref="H87:H89"/>
    <mergeCell ref="H61:H62"/>
    <mergeCell ref="C69:C92"/>
    <mergeCell ref="E22:E25"/>
    <mergeCell ref="E33:E37"/>
    <mergeCell ref="E46:E51"/>
    <mergeCell ref="E52:E57"/>
    <mergeCell ref="E83:E89"/>
    <mergeCell ref="E90:E92"/>
    <mergeCell ref="D22:D32"/>
    <mergeCell ref="D33:D68"/>
    <mergeCell ref="E38:E41"/>
    <mergeCell ref="E69:E79"/>
    <mergeCell ref="E29:E30"/>
    <mergeCell ref="E31:E32"/>
    <mergeCell ref="E42:E45"/>
    <mergeCell ref="E59:E62"/>
    <mergeCell ref="C10:C21"/>
    <mergeCell ref="D10:D21"/>
    <mergeCell ref="D69:D92"/>
    <mergeCell ref="E63:E68"/>
    <mergeCell ref="F69:F79"/>
    <mergeCell ref="F18:F21"/>
    <mergeCell ref="F22:F25"/>
    <mergeCell ref="F33:F37"/>
    <mergeCell ref="F46:F51"/>
    <mergeCell ref="F52:F57"/>
    <mergeCell ref="F63:F68"/>
    <mergeCell ref="F42:F45"/>
    <mergeCell ref="E80:E82"/>
    <mergeCell ref="F80:F82"/>
    <mergeCell ref="C22:C32"/>
    <mergeCell ref="C33:C68"/>
  </mergeCells>
  <conditionalFormatting sqref="H63:H70 H72:H73 H75 H78 H80:H83 H87 H90:H92 H13:H61">
    <cfRule type="cellIs" dxfId="34" priority="31" operator="between">
      <formula>81</formula>
      <formula>100</formula>
    </cfRule>
    <cfRule type="cellIs" dxfId="33" priority="32" operator="between">
      <formula>61</formula>
      <formula>80</formula>
    </cfRule>
    <cfRule type="cellIs" dxfId="32" priority="33" operator="between">
      <formula>41</formula>
      <formula>60</formula>
    </cfRule>
    <cfRule type="cellIs" dxfId="31" priority="34" operator="between">
      <formula>21</formula>
      <formula>40</formula>
    </cfRule>
    <cfRule type="cellIs" dxfId="30" priority="35" operator="between">
      <formula>1</formula>
      <formula>20</formula>
    </cfRule>
  </conditionalFormatting>
  <conditionalFormatting sqref="H10:H92">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1</formula>
      <formula>20</formula>
    </cfRule>
  </conditionalFormatting>
  <conditionalFormatting sqref="F10:F92">
    <cfRule type="cellIs" dxfId="24" priority="6" operator="between">
      <formula>80.5</formula>
      <formula>100</formula>
    </cfRule>
    <cfRule type="cellIs" dxfId="23" priority="7" operator="between">
      <formula>60.5</formula>
      <formula>80.4</formula>
    </cfRule>
    <cfRule type="cellIs" dxfId="22" priority="8" operator="between">
      <formula>40.5</formula>
      <formula>60.4</formula>
    </cfRule>
    <cfRule type="cellIs" dxfId="21" priority="9" operator="between">
      <formula>20.5</formula>
      <formula>40.4</formula>
    </cfRule>
    <cfRule type="cellIs" dxfId="20" priority="30" operator="between">
      <formula>0.1</formula>
      <formula>20.4</formula>
    </cfRule>
  </conditionalFormatting>
  <conditionalFormatting sqref="D10:D92">
    <cfRule type="cellIs" dxfId="19" priority="10" operator="between">
      <formula>0.1</formula>
      <formula>20.4</formula>
    </cfRule>
    <cfRule type="cellIs" dxfId="18" priority="26" operator="between">
      <formula>80.5</formula>
      <formula>100</formula>
    </cfRule>
    <cfRule type="cellIs" dxfId="17" priority="27" operator="between">
      <formula>60.5</formula>
      <formula>80.4</formula>
    </cfRule>
    <cfRule type="cellIs" dxfId="16" priority="28" operator="between">
      <formula>40.5</formula>
      <formula>60.4</formula>
    </cfRule>
    <cfRule type="cellIs" dxfId="15" priority="29" operator="between">
      <formula>20.5</formula>
      <formula>40.4</formula>
    </cfRule>
  </conditionalFormatting>
  <conditionalFormatting sqref="G6:I6">
    <cfRule type="cellIs" dxfId="14" priority="1" operator="between">
      <formula>80.5</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0.1</formula>
      <formula>20.4</formula>
    </cfRule>
  </conditionalFormatting>
  <dataValidations count="6">
    <dataValidation type="whole" operator="equal" allowBlank="1" showInputMessage="1" showErrorMessage="1" errorTitle="ATENCIÓN!" error="No se pueden modificar datos aquí" sqref="C5 J3:P3" xr:uid="{00000000-0002-0000-0200-000000000000}">
      <formula1>578457854578547000</formula1>
    </dataValidation>
    <dataValidation type="whole" allowBlank="1" showInputMessage="1" showErrorMessage="1" error="ERROR. DATO NO PERMITIDO" sqref="H90:H92 H63:H70 H72:H73 H75 H78 H80:H83 H87 H13:H61" xr:uid="{00000000-0002-0000-0200-000001000000}">
      <formula1>0</formula1>
      <formula2>100</formula2>
    </dataValidation>
    <dataValidation type="whole" operator="equal" allowBlank="1" showInputMessage="1" showErrorMessage="1" errorTitle="ERROR" error="ERROR. NO DEBE DILIGENCIAR ESTA CELDA" sqref="F10:F89" xr:uid="{00000000-0002-0000-0200-000002000000}">
      <formula1>7777777777777770000</formula1>
    </dataValidation>
    <dataValidation type="whole" operator="equal" allowBlank="1" showInputMessage="1" showErrorMessage="1" errorTitle="ERROR" error="ERROR. NO DEBE DILIGENCIAR ESTA CELDA" sqref="D10:D92" xr:uid="{00000000-0002-0000-0200-000003000000}">
      <formula1>7777777777777770</formula1>
    </dataValidation>
    <dataValidation type="whole" operator="greaterThan" allowBlank="1" showInputMessage="1" showErrorMessage="1" sqref="F90:F92" xr:uid="{00000000-0002-0000-0200-000004000000}">
      <formula1>8.88888888888888E+30</formula1>
    </dataValidation>
    <dataValidation type="decimal" operator="equal" allowBlank="1" showInputMessage="1" showErrorMessage="1" error="ERROR, NO DEBE DILIGENCIAR ESTA CELDA_x000a_" sqref="G6:I6" xr:uid="{00000000-0002-0000-0200-000005000000}">
      <formula1>0.9999</formula1>
    </dataValidation>
  </dataValidations>
  <hyperlinks>
    <hyperlink ref="J43" r:id="rId1" display="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1%2E%20Logro%20Informaci%C3%B3n%2FCatalogos" xr:uid="{51757387-0055-40DF-A04B-5BD66CC90F4B}"/>
    <hyperlink ref="J51" r:id="rId2" display="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2%2E%20Logro%20Sistemas%20de%20Informaci%C3%B3n%2FAuditoria%20Sistemas" xr:uid="{4136770B-E42D-43D5-BDCB-D2F9F93075BD}"/>
    <hyperlink ref="J63" r:id="rId3" display="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0%2E%20Logro%20Gobierno%20de%20TI%2FPETI" xr:uid="{7CB91573-300C-4639-8B9E-3EC09EE015FF}"/>
    <hyperlink ref="J64" r:id="rId4" xr:uid="{264AB4FA-9938-4ABC-B566-42F0029E263B}"/>
    <hyperlink ref="J52" r:id="rId5" display="https://agenciadetierras-my.sharepoint.com/personal/luis_ortega_ant_gov_co/_layouts/15/onedrive.aspx?ct=1624284809776&amp;or=OWA%2DNT&amp;cid=22005cc6%2Dfca8%2D3f9d%2D489a%2D59e14849ac95&amp;originalPath=aHR0cHM6Ly9hZ2VuY2lhZGV0aWVycmFzLW15LnNoYXJlcG9pbnQuY29tLzpmOi9nL3BlcnNvbmFsL2x1aXNfb3J0ZWdhX2FudF9nb3ZfY28vRWdzNDJGejhuVTVMck9vdnFSOXlPYjRCZXRRbzJZV3VON0hjY01RclRrcWxPQT9ydGltZT00OXI1dmI0MDJVZw&amp;id=%2Fpersonal%2Fluis%5Fortega%5Fant%5Fgov%5Fco%2FDocuments%2FMipg%202020%2FGobierno%20D%C3%ADgital%2F3%202%20Gobierno%20Digital%20%2D%20Pol%C3%ADtica%20de%20Gobierno%20Digital%2F13%2E%20Logro%20Servicios%20Tecnol%C3%B3gicos" xr:uid="{F85D9D8B-5B61-47DC-AAA8-2C8EFE073185}"/>
  </hyperlinks>
  <pageMargins left="0.7" right="0.7" top="0.75" bottom="0.75" header="0.3" footer="0.3"/>
  <pageSetup orientation="portrait" horizontalDpi="4294967294" verticalDpi="300"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64"/>
  <sheetViews>
    <sheetView showGridLines="0" topLeftCell="A49" zoomScale="90" zoomScaleNormal="90" zoomScalePageLayoutView="80" workbookViewId="0">
      <selection activeCell="G33" sqref="G33"/>
    </sheetView>
  </sheetViews>
  <sheetFormatPr baseColWidth="10" defaultColWidth="0" defaultRowHeight="14" zeroHeight="1" x14ac:dyDescent="0.15"/>
  <cols>
    <col min="1" max="1" width="0.83203125" style="34" customWidth="1"/>
    <col min="2" max="2" width="1.5" style="34" customWidth="1"/>
    <col min="3" max="20" width="11.5" style="34" customWidth="1"/>
    <col min="21" max="21" width="1" style="34" customWidth="1"/>
    <col min="22" max="22" width="3.83203125" style="34" customWidth="1"/>
    <col min="23" max="16384" width="11.5" style="34" hidden="1"/>
  </cols>
  <sheetData>
    <row r="1" spans="2:21" ht="10.5" customHeight="1" thickBot="1" x14ac:dyDescent="0.2"/>
    <row r="2" spans="2:21" ht="92.25" customHeight="1" x14ac:dyDescent="0.15">
      <c r="B2" s="31"/>
      <c r="C2" s="32"/>
      <c r="D2" s="32"/>
      <c r="E2" s="32"/>
      <c r="F2" s="32"/>
      <c r="G2" s="32"/>
      <c r="H2" s="32"/>
      <c r="I2" s="32"/>
      <c r="J2" s="32"/>
      <c r="K2" s="32"/>
      <c r="L2" s="32"/>
      <c r="M2" s="32"/>
      <c r="N2" s="32"/>
      <c r="O2" s="32"/>
      <c r="P2" s="32"/>
      <c r="Q2" s="32"/>
      <c r="R2" s="32"/>
      <c r="S2" s="32"/>
      <c r="T2" s="32"/>
      <c r="U2" s="33"/>
    </row>
    <row r="3" spans="2:21" ht="25" x14ac:dyDescent="0.15">
      <c r="B3" s="35"/>
      <c r="C3" s="350" t="s">
        <v>304</v>
      </c>
      <c r="D3" s="351"/>
      <c r="E3" s="351"/>
      <c r="F3" s="351"/>
      <c r="G3" s="351"/>
      <c r="H3" s="351"/>
      <c r="I3" s="351"/>
      <c r="J3" s="351"/>
      <c r="K3" s="351"/>
      <c r="L3" s="351"/>
      <c r="M3" s="351"/>
      <c r="N3" s="351"/>
      <c r="O3" s="351"/>
      <c r="P3" s="351"/>
      <c r="Q3" s="351"/>
      <c r="R3" s="351"/>
      <c r="S3" s="351"/>
      <c r="T3" s="351"/>
      <c r="U3" s="36"/>
    </row>
    <row r="4" spans="2:21" ht="6.75" customHeight="1" x14ac:dyDescent="0.15">
      <c r="B4" s="35"/>
      <c r="C4" s="37"/>
      <c r="D4" s="37"/>
      <c r="E4" s="37"/>
      <c r="F4" s="37"/>
      <c r="G4" s="37"/>
      <c r="H4" s="37"/>
      <c r="I4" s="37"/>
      <c r="J4" s="37"/>
      <c r="K4" s="37"/>
      <c r="L4" s="37"/>
      <c r="M4" s="37"/>
      <c r="N4" s="37"/>
      <c r="O4" s="37"/>
      <c r="P4" s="37"/>
      <c r="Q4" s="37"/>
      <c r="R4" s="37"/>
      <c r="S4" s="37"/>
      <c r="T4" s="37"/>
      <c r="U4" s="36"/>
    </row>
    <row r="5" spans="2:21" x14ac:dyDescent="0.15">
      <c r="B5" s="35"/>
      <c r="C5" s="37"/>
      <c r="D5" s="37"/>
      <c r="E5" s="37"/>
      <c r="F5" s="37"/>
      <c r="G5" s="37"/>
      <c r="H5" s="37"/>
      <c r="I5" s="37"/>
      <c r="J5" s="37"/>
      <c r="K5" s="37"/>
      <c r="L5" s="37"/>
      <c r="M5" s="37"/>
      <c r="N5" s="37"/>
      <c r="O5" s="37"/>
      <c r="P5" s="37"/>
      <c r="Q5" s="37"/>
      <c r="R5" s="37"/>
      <c r="S5" s="37"/>
      <c r="T5" s="37"/>
      <c r="U5" s="36"/>
    </row>
    <row r="6" spans="2:21" ht="18" customHeight="1" x14ac:dyDescent="0.2">
      <c r="B6" s="35"/>
      <c r="C6" s="242" t="s">
        <v>305</v>
      </c>
      <c r="D6" s="64"/>
      <c r="E6" s="65"/>
      <c r="F6" s="65"/>
      <c r="G6" s="65"/>
      <c r="H6" s="65"/>
      <c r="I6" s="64"/>
      <c r="J6" s="64"/>
      <c r="K6" s="64"/>
      <c r="L6" s="65"/>
      <c r="M6" s="65"/>
      <c r="N6" s="65"/>
      <c r="O6" s="65"/>
      <c r="P6" s="65"/>
      <c r="Q6" s="65"/>
      <c r="R6" s="65"/>
      <c r="S6" s="65"/>
      <c r="T6" s="65"/>
      <c r="U6" s="36"/>
    </row>
    <row r="7" spans="2:21" x14ac:dyDescent="0.15">
      <c r="B7" s="35"/>
      <c r="E7" s="37"/>
      <c r="F7" s="37"/>
      <c r="G7" s="37"/>
      <c r="H7" s="37"/>
      <c r="L7" s="37"/>
      <c r="M7" s="37"/>
      <c r="N7" s="37"/>
      <c r="O7" s="37"/>
      <c r="P7" s="37"/>
      <c r="Q7" s="37"/>
      <c r="R7" s="37"/>
      <c r="S7" s="37"/>
      <c r="T7" s="37"/>
      <c r="U7" s="36"/>
    </row>
    <row r="8" spans="2:21" x14ac:dyDescent="0.15">
      <c r="B8" s="35"/>
      <c r="E8" s="37"/>
      <c r="F8" s="37"/>
      <c r="G8" s="37"/>
      <c r="H8" s="37"/>
      <c r="L8" s="37"/>
      <c r="M8" s="37"/>
      <c r="N8" s="37"/>
      <c r="O8" s="37"/>
      <c r="P8" s="37"/>
      <c r="Q8" s="37"/>
      <c r="R8" s="37"/>
      <c r="S8" s="37"/>
      <c r="T8" s="37"/>
      <c r="U8" s="36"/>
    </row>
    <row r="9" spans="2:21" x14ac:dyDescent="0.15">
      <c r="B9" s="35"/>
      <c r="E9" s="37"/>
      <c r="F9" s="37"/>
      <c r="G9" s="37"/>
      <c r="H9" s="37"/>
      <c r="I9" s="37"/>
      <c r="L9" s="37"/>
      <c r="M9" s="37"/>
      <c r="N9" s="37"/>
      <c r="O9" s="37"/>
      <c r="P9" s="37"/>
      <c r="Q9" s="37"/>
      <c r="R9" s="37"/>
      <c r="S9" s="37"/>
      <c r="T9" s="37"/>
      <c r="U9" s="36"/>
    </row>
    <row r="10" spans="2:21" x14ac:dyDescent="0.15">
      <c r="B10" s="35"/>
      <c r="C10" s="37"/>
      <c r="D10" s="37"/>
      <c r="E10" s="37"/>
      <c r="F10" s="37"/>
      <c r="G10" s="37"/>
      <c r="H10" s="37"/>
      <c r="J10" s="37"/>
      <c r="K10" s="37"/>
      <c r="L10" s="37"/>
      <c r="M10" s="37"/>
      <c r="N10" s="37"/>
      <c r="O10" s="37"/>
      <c r="P10" s="37"/>
      <c r="Q10" s="37"/>
      <c r="R10" s="37"/>
      <c r="S10" s="37"/>
      <c r="T10" s="37"/>
      <c r="U10" s="36"/>
    </row>
    <row r="11" spans="2:21" x14ac:dyDescent="0.15">
      <c r="B11" s="35"/>
      <c r="C11" s="37"/>
      <c r="D11" s="37"/>
      <c r="E11" s="37"/>
      <c r="F11" s="37"/>
      <c r="G11" s="37"/>
      <c r="H11" s="37"/>
      <c r="I11" s="37"/>
      <c r="J11" s="37" t="s">
        <v>306</v>
      </c>
      <c r="K11" s="37" t="s">
        <v>307</v>
      </c>
      <c r="L11" s="37"/>
      <c r="M11" s="37"/>
      <c r="N11" s="37"/>
      <c r="O11" s="37"/>
      <c r="P11" s="37"/>
      <c r="Q11" s="37"/>
      <c r="R11" s="37"/>
      <c r="S11" s="37"/>
      <c r="T11" s="37"/>
      <c r="U11" s="36"/>
    </row>
    <row r="12" spans="2:21" x14ac:dyDescent="0.15">
      <c r="B12" s="35"/>
      <c r="C12" s="37"/>
      <c r="D12" s="37"/>
      <c r="E12" s="37"/>
      <c r="F12" s="37"/>
      <c r="G12" s="37"/>
      <c r="H12" s="37"/>
      <c r="I12" s="37" t="str">
        <f>+Inicio!C5</f>
        <v>POLÍTICA GOBIERNO DIGITAL (ANTES GOBIERNO EN LÍNEA)</v>
      </c>
      <c r="J12" s="37">
        <v>100</v>
      </c>
      <c r="K12" s="38">
        <f>+Autodiagnóstico!G6</f>
        <v>73.219444444444449</v>
      </c>
      <c r="L12" s="37"/>
      <c r="M12" s="37"/>
      <c r="N12" s="37"/>
      <c r="O12" s="37"/>
      <c r="P12" s="37"/>
      <c r="Q12" s="37"/>
      <c r="R12" s="37"/>
      <c r="S12" s="37"/>
      <c r="T12" s="37"/>
      <c r="U12" s="36"/>
    </row>
    <row r="13" spans="2:21" x14ac:dyDescent="0.15">
      <c r="B13" s="35"/>
      <c r="C13" s="37"/>
      <c r="D13" s="37"/>
      <c r="E13" s="37"/>
      <c r="F13" s="37"/>
      <c r="G13" s="37"/>
      <c r="H13" s="37"/>
      <c r="I13" s="37"/>
      <c r="K13" s="37"/>
      <c r="L13" s="37"/>
      <c r="M13" s="37"/>
      <c r="N13" s="37"/>
      <c r="O13" s="37"/>
      <c r="P13" s="37"/>
      <c r="Q13" s="37"/>
      <c r="R13" s="37"/>
      <c r="S13" s="37"/>
      <c r="T13" s="37"/>
      <c r="U13" s="36"/>
    </row>
    <row r="14" spans="2:21" x14ac:dyDescent="0.15">
      <c r="B14" s="35"/>
      <c r="C14" s="37"/>
      <c r="D14" s="37"/>
      <c r="E14" s="37"/>
      <c r="F14" s="37"/>
      <c r="G14" s="37"/>
      <c r="H14" s="37"/>
      <c r="I14" s="37"/>
      <c r="J14" s="37"/>
      <c r="K14" s="37"/>
      <c r="L14" s="37"/>
      <c r="M14" s="37"/>
      <c r="N14" s="37"/>
      <c r="O14" s="37"/>
      <c r="P14" s="37"/>
      <c r="Q14" s="37"/>
      <c r="R14" s="37"/>
      <c r="S14" s="37"/>
      <c r="T14" s="37"/>
      <c r="U14" s="36"/>
    </row>
    <row r="15" spans="2:21" x14ac:dyDescent="0.15">
      <c r="B15" s="35"/>
      <c r="C15" s="37"/>
      <c r="D15" s="37"/>
      <c r="E15" s="37"/>
      <c r="F15" s="37"/>
      <c r="G15" s="37"/>
      <c r="H15" s="37"/>
      <c r="I15" s="37"/>
      <c r="J15" s="37"/>
      <c r="K15" s="37"/>
      <c r="L15" s="37"/>
      <c r="M15" s="37"/>
      <c r="N15" s="37"/>
      <c r="O15" s="37"/>
      <c r="P15" s="37"/>
      <c r="Q15" s="37"/>
      <c r="R15" s="37"/>
      <c r="S15" s="37"/>
      <c r="T15" s="37"/>
      <c r="U15" s="36"/>
    </row>
    <row r="16" spans="2:21" x14ac:dyDescent="0.15">
      <c r="B16" s="35"/>
      <c r="C16" s="37"/>
      <c r="D16" s="37"/>
      <c r="E16" s="37"/>
      <c r="F16" s="37"/>
      <c r="G16" s="37"/>
      <c r="H16" s="37"/>
      <c r="I16" s="37"/>
      <c r="J16" s="37"/>
      <c r="K16" s="37"/>
      <c r="L16" s="37"/>
      <c r="M16" s="37"/>
      <c r="N16" s="37"/>
      <c r="O16" s="37"/>
      <c r="P16" s="37"/>
      <c r="Q16" s="37"/>
      <c r="R16" s="37"/>
      <c r="S16" s="37"/>
      <c r="T16" s="37"/>
      <c r="U16" s="36"/>
    </row>
    <row r="17" spans="2:21" x14ac:dyDescent="0.15">
      <c r="B17" s="35"/>
      <c r="C17" s="37"/>
      <c r="D17" s="37"/>
      <c r="E17" s="37"/>
      <c r="F17" s="37"/>
      <c r="G17" s="37"/>
      <c r="H17" s="37"/>
      <c r="I17" s="37"/>
      <c r="J17" s="37"/>
      <c r="K17" s="37"/>
      <c r="L17" s="37"/>
      <c r="M17" s="37"/>
      <c r="N17" s="37"/>
      <c r="O17" s="37"/>
      <c r="P17" s="37"/>
      <c r="Q17" s="37"/>
      <c r="R17" s="37"/>
      <c r="S17" s="37"/>
      <c r="T17" s="37"/>
      <c r="U17" s="36"/>
    </row>
    <row r="18" spans="2:21" x14ac:dyDescent="0.15">
      <c r="B18" s="35"/>
      <c r="C18" s="37"/>
      <c r="D18" s="37"/>
      <c r="E18" s="37"/>
      <c r="F18" s="37"/>
      <c r="G18" s="37"/>
      <c r="H18" s="37"/>
      <c r="I18" s="37"/>
      <c r="J18" s="37"/>
      <c r="K18" s="37"/>
      <c r="L18" s="37"/>
      <c r="M18" s="37"/>
      <c r="N18" s="37"/>
      <c r="O18" s="37"/>
      <c r="P18" s="37"/>
      <c r="Q18" s="37"/>
      <c r="R18" s="37"/>
      <c r="S18" s="37"/>
      <c r="T18" s="37"/>
      <c r="U18" s="36"/>
    </row>
    <row r="19" spans="2:21" x14ac:dyDescent="0.15">
      <c r="B19" s="35"/>
      <c r="C19" s="37"/>
      <c r="D19" s="37"/>
      <c r="E19" s="37"/>
      <c r="F19" s="37"/>
      <c r="G19" s="37"/>
      <c r="H19" s="37"/>
      <c r="I19" s="37"/>
      <c r="J19" s="37"/>
      <c r="K19" s="37"/>
      <c r="L19" s="37"/>
      <c r="M19" s="37"/>
      <c r="N19" s="37"/>
      <c r="O19" s="37"/>
      <c r="P19" s="37"/>
      <c r="Q19" s="37"/>
      <c r="R19" s="37"/>
      <c r="S19" s="37"/>
      <c r="T19" s="37"/>
      <c r="U19" s="36"/>
    </row>
    <row r="20" spans="2:21" x14ac:dyDescent="0.15">
      <c r="B20" s="35"/>
      <c r="C20" s="37"/>
      <c r="D20" s="37"/>
      <c r="E20" s="37"/>
      <c r="F20" s="37"/>
      <c r="G20" s="37"/>
      <c r="H20" s="37"/>
      <c r="I20" s="37"/>
      <c r="J20" s="37"/>
      <c r="K20" s="37"/>
      <c r="L20" s="37"/>
      <c r="M20" s="37"/>
      <c r="N20" s="37"/>
      <c r="O20" s="37"/>
      <c r="P20" s="37"/>
      <c r="Q20" s="37"/>
      <c r="R20" s="37"/>
      <c r="S20" s="37"/>
      <c r="T20" s="37"/>
      <c r="U20" s="36"/>
    </row>
    <row r="21" spans="2:21" x14ac:dyDescent="0.15">
      <c r="B21" s="35"/>
      <c r="C21" s="37"/>
      <c r="D21" s="37"/>
      <c r="E21" s="37"/>
      <c r="F21" s="37"/>
      <c r="G21" s="37"/>
      <c r="H21" s="37"/>
      <c r="I21" s="37"/>
      <c r="J21" s="37"/>
      <c r="K21" s="37"/>
      <c r="L21" s="37"/>
      <c r="M21" s="37"/>
      <c r="N21" s="37"/>
      <c r="O21" s="37"/>
      <c r="P21" s="37"/>
      <c r="Q21" s="37"/>
      <c r="R21" s="37"/>
      <c r="S21" s="37"/>
      <c r="T21" s="37"/>
      <c r="U21" s="36"/>
    </row>
    <row r="22" spans="2:21" x14ac:dyDescent="0.15">
      <c r="B22" s="35"/>
      <c r="C22" s="37"/>
      <c r="D22" s="37"/>
      <c r="E22" s="37"/>
      <c r="F22" s="37"/>
      <c r="G22" s="37"/>
      <c r="H22" s="37"/>
      <c r="I22" s="37"/>
      <c r="J22" s="37"/>
      <c r="K22" s="37"/>
      <c r="L22" s="37"/>
      <c r="M22" s="37"/>
      <c r="N22" s="37"/>
      <c r="O22" s="37"/>
      <c r="P22" s="37"/>
      <c r="Q22" s="37"/>
      <c r="R22" s="37"/>
      <c r="S22" s="37"/>
      <c r="T22" s="37"/>
      <c r="U22" s="36"/>
    </row>
    <row r="23" spans="2:21" x14ac:dyDescent="0.15">
      <c r="B23" s="35"/>
      <c r="C23" s="37"/>
      <c r="D23" s="37"/>
      <c r="E23" s="37"/>
      <c r="F23" s="37"/>
      <c r="G23" s="37"/>
      <c r="H23" s="37"/>
      <c r="I23" s="37"/>
      <c r="J23" s="37"/>
      <c r="K23" s="37"/>
      <c r="L23" s="37"/>
      <c r="M23" s="37"/>
      <c r="N23" s="37"/>
      <c r="O23" s="37"/>
      <c r="P23" s="37"/>
      <c r="Q23" s="37"/>
      <c r="R23" s="37"/>
      <c r="S23" s="37"/>
      <c r="T23" s="37"/>
      <c r="U23" s="36"/>
    </row>
    <row r="24" spans="2:21" x14ac:dyDescent="0.15">
      <c r="B24" s="35"/>
      <c r="C24" s="37"/>
      <c r="D24" s="37"/>
      <c r="E24" s="37"/>
      <c r="F24" s="37"/>
      <c r="G24" s="37"/>
      <c r="H24" s="37"/>
      <c r="I24" s="37"/>
      <c r="J24" s="37"/>
      <c r="K24" s="37"/>
      <c r="L24" s="37"/>
      <c r="M24" s="37"/>
      <c r="N24" s="37"/>
      <c r="O24" s="37"/>
      <c r="P24" s="37"/>
      <c r="Q24" s="37"/>
      <c r="R24" s="37"/>
      <c r="S24" s="37"/>
      <c r="T24" s="37"/>
      <c r="U24" s="36"/>
    </row>
    <row r="25" spans="2:21" x14ac:dyDescent="0.15">
      <c r="B25" s="35"/>
      <c r="C25" s="37"/>
      <c r="D25" s="37"/>
      <c r="E25" s="37"/>
      <c r="F25" s="37"/>
      <c r="G25" s="37"/>
      <c r="H25" s="37"/>
      <c r="I25" s="37"/>
      <c r="J25" s="37"/>
      <c r="K25" s="37"/>
      <c r="L25" s="37"/>
      <c r="M25" s="37"/>
      <c r="N25" s="37"/>
      <c r="O25" s="37"/>
      <c r="P25" s="37"/>
      <c r="Q25" s="37"/>
      <c r="R25" s="37"/>
      <c r="S25" s="37"/>
      <c r="T25" s="37"/>
      <c r="U25" s="36"/>
    </row>
    <row r="26" spans="2:21" x14ac:dyDescent="0.15">
      <c r="B26" s="35"/>
      <c r="C26" s="37"/>
      <c r="D26" s="37"/>
      <c r="E26" s="37"/>
      <c r="F26" s="37"/>
      <c r="G26" s="37"/>
      <c r="H26" s="37"/>
      <c r="I26" s="37"/>
      <c r="J26" s="37"/>
      <c r="K26" s="37"/>
      <c r="L26" s="37"/>
      <c r="M26" s="37"/>
      <c r="N26" s="37"/>
      <c r="O26" s="37"/>
      <c r="P26" s="37"/>
      <c r="Q26" s="37"/>
      <c r="R26" s="37"/>
      <c r="S26" s="37"/>
      <c r="T26" s="37"/>
      <c r="U26" s="36"/>
    </row>
    <row r="27" spans="2:21" x14ac:dyDescent="0.15">
      <c r="B27" s="35"/>
      <c r="C27" s="37"/>
      <c r="D27" s="37"/>
      <c r="E27" s="37"/>
      <c r="F27" s="37"/>
      <c r="G27" s="37"/>
      <c r="H27" s="37"/>
      <c r="I27" s="37"/>
      <c r="J27" s="37"/>
      <c r="K27" s="37"/>
      <c r="L27" s="37"/>
      <c r="M27" s="37"/>
      <c r="N27" s="37"/>
      <c r="O27" s="37"/>
      <c r="P27" s="37"/>
      <c r="Q27" s="37"/>
      <c r="R27" s="37"/>
      <c r="S27" s="37"/>
      <c r="T27" s="37"/>
      <c r="U27" s="36"/>
    </row>
    <row r="28" spans="2:21" ht="18" customHeight="1" x14ac:dyDescent="0.2">
      <c r="B28" s="35"/>
      <c r="C28" s="242" t="s">
        <v>308</v>
      </c>
      <c r="D28" s="64"/>
      <c r="E28" s="65"/>
      <c r="F28" s="65"/>
      <c r="G28" s="65"/>
      <c r="H28" s="65"/>
      <c r="I28" s="64"/>
      <c r="J28" s="64"/>
      <c r="K28" s="64"/>
      <c r="L28" s="65"/>
      <c r="M28" s="65"/>
      <c r="N28" s="65"/>
      <c r="O28" s="65"/>
      <c r="P28" s="65"/>
      <c r="Q28" s="65"/>
      <c r="R28" s="65"/>
      <c r="S28" s="65"/>
      <c r="T28" s="65"/>
      <c r="U28" s="36"/>
    </row>
    <row r="29" spans="2:21" x14ac:dyDescent="0.15">
      <c r="B29" s="35"/>
      <c r="F29" s="37"/>
      <c r="G29" s="37"/>
      <c r="H29" s="37"/>
      <c r="I29" s="37"/>
      <c r="J29" s="37"/>
      <c r="K29" s="37"/>
      <c r="L29" s="37"/>
      <c r="M29" s="37"/>
      <c r="N29" s="37"/>
      <c r="O29" s="37"/>
      <c r="P29" s="37"/>
      <c r="Q29" s="37"/>
      <c r="R29" s="37"/>
      <c r="S29" s="37"/>
      <c r="T29" s="37"/>
      <c r="U29" s="36"/>
    </row>
    <row r="30" spans="2:21" x14ac:dyDescent="0.15">
      <c r="B30" s="35"/>
      <c r="F30" s="37"/>
      <c r="G30" s="37"/>
      <c r="H30" s="37"/>
      <c r="I30" s="37"/>
      <c r="J30" s="37"/>
      <c r="K30" s="37"/>
      <c r="L30" s="37"/>
      <c r="M30" s="37"/>
      <c r="N30" s="37"/>
      <c r="O30" s="37"/>
      <c r="P30" s="37"/>
      <c r="Q30" s="37"/>
      <c r="R30" s="37"/>
      <c r="S30" s="37"/>
      <c r="T30" s="37"/>
      <c r="U30" s="36"/>
    </row>
    <row r="31" spans="2:21" x14ac:dyDescent="0.15">
      <c r="B31" s="35"/>
      <c r="F31" s="37"/>
      <c r="G31" s="37"/>
      <c r="H31" s="37"/>
      <c r="I31" s="37"/>
      <c r="J31" s="37"/>
      <c r="K31" s="37"/>
      <c r="L31" s="37"/>
      <c r="M31" s="37"/>
      <c r="N31" s="37"/>
      <c r="O31" s="37"/>
      <c r="P31" s="37"/>
      <c r="Q31" s="37"/>
      <c r="R31" s="37"/>
      <c r="S31" s="37"/>
      <c r="T31" s="37"/>
      <c r="U31" s="36"/>
    </row>
    <row r="32" spans="2:21" x14ac:dyDescent="0.15">
      <c r="B32" s="35"/>
      <c r="C32" s="37"/>
      <c r="D32" s="37"/>
      <c r="E32" s="37"/>
      <c r="F32" s="37"/>
      <c r="G32" s="37"/>
      <c r="H32" s="37"/>
      <c r="I32" s="37"/>
      <c r="J32" s="37"/>
      <c r="K32" s="37"/>
      <c r="L32" s="37"/>
      <c r="M32" s="37"/>
      <c r="N32" s="37"/>
      <c r="O32" s="37"/>
      <c r="P32" s="37"/>
      <c r="Q32" s="37"/>
      <c r="R32" s="37"/>
      <c r="S32" s="37"/>
      <c r="T32" s="37"/>
      <c r="U32" s="36"/>
    </row>
    <row r="33" spans="2:21" x14ac:dyDescent="0.15">
      <c r="B33" s="35"/>
      <c r="C33" s="37"/>
      <c r="D33" s="37"/>
      <c r="E33" s="37"/>
      <c r="F33" s="37"/>
      <c r="G33" s="37"/>
      <c r="H33" s="37"/>
      <c r="I33" s="37"/>
      <c r="J33" s="37" t="s">
        <v>309</v>
      </c>
      <c r="K33" s="37" t="s">
        <v>310</v>
      </c>
      <c r="L33" s="37" t="s">
        <v>311</v>
      </c>
      <c r="M33" s="37"/>
      <c r="N33" s="37"/>
      <c r="O33" s="37"/>
      <c r="P33" s="37"/>
      <c r="Q33" s="37"/>
      <c r="R33" s="37"/>
      <c r="S33" s="37"/>
      <c r="T33" s="37"/>
      <c r="U33" s="36"/>
    </row>
    <row r="34" spans="2:21" x14ac:dyDescent="0.15">
      <c r="B34" s="35"/>
      <c r="C34" s="37"/>
      <c r="D34" s="37"/>
      <c r="E34" s="37"/>
      <c r="F34" s="37"/>
      <c r="G34" s="37"/>
      <c r="H34" s="37"/>
      <c r="I34" s="37"/>
      <c r="J34" s="37" t="str">
        <f>+Autodiagnóstico!C10</f>
        <v xml:space="preserve">TIC para Gobierno Abierto </v>
      </c>
      <c r="K34" s="37">
        <v>100</v>
      </c>
      <c r="L34" s="38">
        <f>+Autodiagnóstico!D10</f>
        <v>92.76666666666668</v>
      </c>
      <c r="M34" s="37"/>
      <c r="N34" s="37"/>
      <c r="O34" s="37"/>
      <c r="P34" s="37"/>
      <c r="Q34" s="37"/>
      <c r="R34" s="37"/>
      <c r="S34" s="37"/>
      <c r="T34" s="37"/>
      <c r="U34" s="36"/>
    </row>
    <row r="35" spans="2:21" x14ac:dyDescent="0.15">
      <c r="B35" s="35"/>
      <c r="C35" s="37"/>
      <c r="D35" s="37"/>
      <c r="E35" s="37"/>
      <c r="F35" s="37"/>
      <c r="G35" s="37"/>
      <c r="H35" s="37"/>
      <c r="I35" s="37"/>
      <c r="J35" s="37" t="str">
        <f>+Autodiagnóstico!C22</f>
        <v xml:space="preserve">TIC para Servicios </v>
      </c>
      <c r="K35" s="37">
        <v>100</v>
      </c>
      <c r="L35" s="38">
        <f>+Autodiagnóstico!D22</f>
        <v>16.666666666666668</v>
      </c>
      <c r="M35" s="37"/>
      <c r="N35" s="37"/>
      <c r="O35" s="37"/>
      <c r="P35" s="37"/>
      <c r="Q35" s="37"/>
      <c r="R35" s="37"/>
      <c r="S35" s="37"/>
      <c r="T35" s="37"/>
      <c r="U35" s="36"/>
    </row>
    <row r="36" spans="2:21" x14ac:dyDescent="0.15">
      <c r="B36" s="35"/>
      <c r="C36" s="37"/>
      <c r="D36" s="37"/>
      <c r="E36" s="37"/>
      <c r="F36" s="37"/>
      <c r="G36" s="37"/>
      <c r="H36" s="37"/>
      <c r="I36" s="37"/>
      <c r="J36" s="37" t="str">
        <f>+Autodiagnóstico!C33</f>
        <v>TIC para la gestión</v>
      </c>
      <c r="K36" s="37">
        <v>100</v>
      </c>
      <c r="L36" s="38">
        <f>+Autodiagnóstico!D33</f>
        <v>96.666666666666671</v>
      </c>
      <c r="M36" s="39"/>
      <c r="N36" s="37"/>
      <c r="O36" s="37"/>
      <c r="P36" s="37"/>
      <c r="Q36" s="37"/>
      <c r="R36" s="37"/>
      <c r="S36" s="37"/>
      <c r="T36" s="37"/>
      <c r="U36" s="36"/>
    </row>
    <row r="37" spans="2:21" x14ac:dyDescent="0.15">
      <c r="B37" s="35"/>
      <c r="C37" s="37"/>
      <c r="D37" s="37"/>
      <c r="E37" s="37"/>
      <c r="F37" s="37"/>
      <c r="G37" s="37"/>
      <c r="H37" s="37"/>
      <c r="I37" s="37"/>
      <c r="J37" s="37" t="str">
        <f>+Autodiagnóstico!C69</f>
        <v xml:space="preserve">Seguridad y privacidad de la información </v>
      </c>
      <c r="K37" s="37">
        <v>100</v>
      </c>
      <c r="L37" s="38">
        <f>+Autodiagnóstico!D69</f>
        <v>86.777777777777771</v>
      </c>
      <c r="M37" s="39"/>
      <c r="N37" s="37"/>
      <c r="O37" s="37"/>
      <c r="P37" s="37"/>
      <c r="Q37" s="37"/>
      <c r="R37" s="37"/>
      <c r="S37" s="37"/>
      <c r="T37" s="37"/>
      <c r="U37" s="36"/>
    </row>
    <row r="38" spans="2:21" x14ac:dyDescent="0.15">
      <c r="B38" s="35"/>
      <c r="C38" s="37"/>
      <c r="D38" s="37"/>
      <c r="E38" s="37"/>
      <c r="F38" s="37"/>
      <c r="G38" s="37"/>
      <c r="H38" s="37"/>
      <c r="I38" s="37"/>
      <c r="J38" s="37"/>
      <c r="K38" s="37"/>
      <c r="L38" s="37"/>
      <c r="M38" s="39"/>
      <c r="N38" s="37"/>
      <c r="O38" s="37"/>
      <c r="P38" s="37"/>
      <c r="Q38" s="37"/>
      <c r="R38" s="37"/>
      <c r="S38" s="37"/>
      <c r="T38" s="37"/>
      <c r="U38" s="36"/>
    </row>
    <row r="39" spans="2:21" x14ac:dyDescent="0.15">
      <c r="B39" s="35"/>
      <c r="C39" s="37"/>
      <c r="D39" s="37"/>
      <c r="E39" s="37"/>
      <c r="F39" s="37"/>
      <c r="G39" s="37"/>
      <c r="H39" s="37"/>
      <c r="I39" s="37"/>
      <c r="J39" s="37"/>
      <c r="K39" s="37"/>
      <c r="L39" s="37"/>
      <c r="M39" s="39"/>
      <c r="N39" s="37"/>
      <c r="O39" s="37"/>
      <c r="P39" s="37"/>
      <c r="Q39" s="37"/>
      <c r="R39" s="37"/>
      <c r="S39" s="37"/>
      <c r="T39" s="37"/>
      <c r="U39" s="36"/>
    </row>
    <row r="40" spans="2:21" x14ac:dyDescent="0.15">
      <c r="B40" s="35"/>
      <c r="C40" s="37"/>
      <c r="D40" s="37"/>
      <c r="E40" s="37"/>
      <c r="F40" s="37"/>
      <c r="G40" s="37"/>
      <c r="H40" s="37"/>
      <c r="I40" s="37"/>
      <c r="J40" s="37"/>
      <c r="K40" s="37"/>
      <c r="L40" s="37"/>
      <c r="M40" s="39"/>
      <c r="N40" s="37"/>
      <c r="O40" s="37"/>
      <c r="P40" s="37"/>
      <c r="Q40" s="37"/>
      <c r="R40" s="37"/>
      <c r="S40" s="37"/>
      <c r="T40" s="37"/>
      <c r="U40" s="36"/>
    </row>
    <row r="41" spans="2:21" x14ac:dyDescent="0.15">
      <c r="B41" s="35"/>
      <c r="C41" s="37"/>
      <c r="D41" s="37"/>
      <c r="E41" s="37"/>
      <c r="F41" s="37"/>
      <c r="G41" s="37"/>
      <c r="H41" s="37"/>
      <c r="I41" s="37"/>
      <c r="J41" s="37"/>
      <c r="K41" s="37"/>
      <c r="L41" s="37"/>
      <c r="M41" s="37"/>
      <c r="N41" s="37"/>
      <c r="O41" s="37"/>
      <c r="P41" s="37"/>
      <c r="Q41" s="37"/>
      <c r="R41" s="37"/>
      <c r="S41" s="37"/>
      <c r="T41" s="37"/>
      <c r="U41" s="36"/>
    </row>
    <row r="42" spans="2:21" x14ac:dyDescent="0.15">
      <c r="B42" s="35"/>
      <c r="C42" s="37"/>
      <c r="D42" s="37"/>
      <c r="E42" s="37"/>
      <c r="F42" s="37"/>
      <c r="G42" s="37"/>
      <c r="H42" s="37"/>
      <c r="I42" s="37"/>
      <c r="J42" s="37"/>
      <c r="K42" s="37"/>
      <c r="L42" s="37"/>
      <c r="M42" s="39"/>
      <c r="N42" s="37"/>
      <c r="O42" s="37"/>
      <c r="P42" s="37"/>
      <c r="Q42" s="37"/>
      <c r="R42" s="37"/>
      <c r="S42" s="37"/>
      <c r="T42" s="37"/>
      <c r="U42" s="36"/>
    </row>
    <row r="43" spans="2:21" x14ac:dyDescent="0.15">
      <c r="B43" s="35"/>
      <c r="C43" s="37"/>
      <c r="D43" s="37"/>
      <c r="E43" s="37"/>
      <c r="F43" s="37"/>
      <c r="G43" s="37"/>
      <c r="H43" s="37"/>
      <c r="I43" s="37"/>
      <c r="J43" s="37"/>
      <c r="K43" s="37"/>
      <c r="L43" s="37"/>
      <c r="M43" s="39"/>
      <c r="N43" s="37"/>
      <c r="O43" s="37"/>
      <c r="P43" s="37"/>
      <c r="Q43" s="37"/>
      <c r="R43" s="37"/>
      <c r="S43" s="37"/>
      <c r="T43" s="37"/>
      <c r="U43" s="36"/>
    </row>
    <row r="44" spans="2:21" x14ac:dyDescent="0.15">
      <c r="B44" s="35"/>
      <c r="C44" s="37"/>
      <c r="D44" s="37"/>
      <c r="E44" s="37"/>
      <c r="F44" s="37"/>
      <c r="G44" s="37"/>
      <c r="H44" s="37"/>
      <c r="I44" s="37"/>
      <c r="J44" s="37"/>
      <c r="K44" s="37"/>
      <c r="L44" s="37"/>
      <c r="M44" s="39"/>
      <c r="N44" s="37"/>
      <c r="O44" s="37"/>
      <c r="P44" s="37"/>
      <c r="Q44" s="37"/>
      <c r="R44" s="37"/>
      <c r="S44" s="37"/>
      <c r="T44" s="37"/>
      <c r="U44" s="36"/>
    </row>
    <row r="45" spans="2:21" x14ac:dyDescent="0.15">
      <c r="B45" s="35"/>
      <c r="C45" s="37"/>
      <c r="D45" s="37"/>
      <c r="E45" s="37"/>
      <c r="F45" s="37"/>
      <c r="G45" s="37"/>
      <c r="H45" s="37"/>
      <c r="I45" s="37"/>
      <c r="J45" s="37"/>
      <c r="K45" s="37"/>
      <c r="L45" s="37"/>
      <c r="M45" s="39"/>
      <c r="N45" s="37"/>
      <c r="O45" s="37"/>
      <c r="P45" s="37"/>
      <c r="Q45" s="37"/>
      <c r="R45" s="37"/>
      <c r="S45" s="37"/>
      <c r="T45" s="37"/>
      <c r="U45" s="36"/>
    </row>
    <row r="46" spans="2:21" x14ac:dyDescent="0.15">
      <c r="B46" s="35"/>
      <c r="C46" s="37"/>
      <c r="D46" s="37"/>
      <c r="E46" s="37"/>
      <c r="F46" s="37"/>
      <c r="G46" s="37"/>
      <c r="H46" s="37"/>
      <c r="I46" s="37"/>
      <c r="J46" s="37"/>
      <c r="K46" s="37"/>
      <c r="L46" s="37"/>
      <c r="M46" s="39"/>
      <c r="N46" s="37"/>
      <c r="O46" s="37"/>
      <c r="P46" s="37"/>
      <c r="Q46" s="37"/>
      <c r="R46" s="37"/>
      <c r="S46" s="37"/>
      <c r="T46" s="37"/>
      <c r="U46" s="36"/>
    </row>
    <row r="47" spans="2:21" x14ac:dyDescent="0.15">
      <c r="B47" s="35"/>
      <c r="C47" s="37"/>
      <c r="D47" s="37"/>
      <c r="E47" s="37"/>
      <c r="F47" s="37"/>
      <c r="G47" s="37"/>
      <c r="H47" s="37"/>
      <c r="I47" s="37"/>
      <c r="J47" s="37"/>
      <c r="K47" s="37"/>
      <c r="L47" s="37"/>
      <c r="M47" s="37"/>
      <c r="N47" s="37"/>
      <c r="O47" s="37"/>
      <c r="P47" s="37"/>
      <c r="Q47" s="37"/>
      <c r="R47" s="37"/>
      <c r="S47" s="37"/>
      <c r="T47" s="37"/>
      <c r="U47" s="36"/>
    </row>
    <row r="48" spans="2:21" x14ac:dyDescent="0.15">
      <c r="B48" s="35"/>
      <c r="C48" s="37"/>
      <c r="D48" s="37"/>
      <c r="E48" s="37"/>
      <c r="F48" s="37"/>
      <c r="G48" s="37"/>
      <c r="H48" s="37"/>
      <c r="I48" s="37"/>
      <c r="J48" s="37"/>
      <c r="K48" s="37"/>
      <c r="L48" s="37"/>
      <c r="M48" s="37"/>
      <c r="N48" s="37"/>
      <c r="O48" s="37"/>
      <c r="P48" s="37"/>
      <c r="Q48" s="37"/>
      <c r="R48" s="37"/>
      <c r="S48" s="37"/>
      <c r="T48" s="37"/>
      <c r="U48" s="36"/>
    </row>
    <row r="49" spans="2:21" x14ac:dyDescent="0.15">
      <c r="B49" s="35"/>
      <c r="C49" s="37"/>
      <c r="D49" s="37"/>
      <c r="E49" s="37"/>
      <c r="F49" s="37"/>
      <c r="G49" s="37"/>
      <c r="H49" s="37"/>
      <c r="I49" s="37"/>
      <c r="J49" s="37"/>
      <c r="K49" s="37"/>
      <c r="L49" s="37"/>
      <c r="M49" s="37"/>
      <c r="N49" s="37"/>
      <c r="O49" s="37"/>
      <c r="P49" s="37"/>
      <c r="Q49" s="37"/>
      <c r="R49" s="37"/>
      <c r="S49" s="37"/>
      <c r="T49" s="37"/>
      <c r="U49" s="36"/>
    </row>
    <row r="50" spans="2:21" x14ac:dyDescent="0.15">
      <c r="B50" s="35"/>
      <c r="C50" s="37"/>
      <c r="D50" s="37"/>
      <c r="E50" s="37"/>
      <c r="F50" s="37"/>
      <c r="G50" s="37"/>
      <c r="H50" s="37"/>
      <c r="I50" s="37"/>
      <c r="J50" s="37"/>
      <c r="K50" s="37"/>
      <c r="L50" s="37"/>
      <c r="M50" s="37"/>
      <c r="N50" s="37"/>
      <c r="O50" s="37"/>
      <c r="P50" s="37"/>
      <c r="Q50" s="37"/>
      <c r="R50" s="37"/>
      <c r="S50" s="37"/>
      <c r="T50" s="37"/>
      <c r="U50" s="36"/>
    </row>
    <row r="51" spans="2:21" ht="18" customHeight="1" x14ac:dyDescent="0.2">
      <c r="B51" s="35"/>
      <c r="C51" s="242" t="s">
        <v>312</v>
      </c>
      <c r="D51" s="64"/>
      <c r="E51" s="65"/>
      <c r="F51" s="65"/>
      <c r="G51" s="65"/>
      <c r="H51" s="65"/>
      <c r="I51" s="64"/>
      <c r="J51" s="64"/>
      <c r="K51" s="64"/>
      <c r="L51" s="65"/>
      <c r="M51" s="65"/>
      <c r="N51" s="65"/>
      <c r="O51" s="65"/>
      <c r="P51" s="65"/>
      <c r="Q51" s="65"/>
      <c r="R51" s="65"/>
      <c r="S51" s="65"/>
      <c r="T51" s="65"/>
      <c r="U51" s="36"/>
    </row>
    <row r="52" spans="2:21" x14ac:dyDescent="0.15">
      <c r="B52" s="35"/>
      <c r="C52" s="37"/>
      <c r="D52" s="37"/>
      <c r="E52" s="37"/>
      <c r="F52" s="37"/>
      <c r="G52" s="37"/>
      <c r="H52" s="37"/>
      <c r="I52" s="37"/>
      <c r="J52" s="37"/>
      <c r="K52" s="37"/>
      <c r="L52" s="37"/>
      <c r="M52" s="37"/>
      <c r="N52" s="37"/>
      <c r="O52" s="37"/>
      <c r="P52" s="37"/>
      <c r="Q52" s="37"/>
      <c r="R52" s="37"/>
      <c r="S52" s="37"/>
      <c r="T52" s="37"/>
      <c r="U52" s="36"/>
    </row>
    <row r="53" spans="2:21" x14ac:dyDescent="0.15">
      <c r="B53" s="35"/>
      <c r="C53" s="37"/>
      <c r="D53" s="37"/>
      <c r="E53" s="37"/>
      <c r="F53" s="37"/>
      <c r="G53" s="37"/>
      <c r="H53" s="37"/>
      <c r="I53" s="37"/>
      <c r="K53" s="443" t="s">
        <v>313</v>
      </c>
      <c r="L53" s="443"/>
      <c r="M53" s="443"/>
      <c r="N53" s="443"/>
      <c r="O53" s="37"/>
      <c r="P53" s="37"/>
      <c r="Q53" s="37"/>
      <c r="R53" s="37"/>
      <c r="S53" s="37"/>
      <c r="T53" s="37"/>
      <c r="U53" s="36"/>
    </row>
    <row r="54" spans="2:21" x14ac:dyDescent="0.15">
      <c r="B54" s="35"/>
      <c r="E54" s="37"/>
      <c r="F54" s="37"/>
      <c r="K54" s="445" t="str">
        <f>+Autodiagnóstico!C10</f>
        <v xml:space="preserve">TIC para Gobierno Abierto </v>
      </c>
      <c r="L54" s="445" t="str">
        <f>+Autodiagnóstico!C10</f>
        <v xml:space="preserve">TIC para Gobierno Abierto </v>
      </c>
      <c r="M54" s="445"/>
      <c r="N54" s="445"/>
      <c r="O54" s="37"/>
      <c r="P54" s="37"/>
      <c r="Q54" s="37"/>
      <c r="R54" s="37"/>
      <c r="S54" s="37"/>
      <c r="T54" s="37"/>
      <c r="U54" s="36"/>
    </row>
    <row r="55" spans="2:21" x14ac:dyDescent="0.15">
      <c r="B55" s="35"/>
      <c r="C55" s="37"/>
      <c r="D55" s="37"/>
      <c r="E55" s="37"/>
      <c r="F55" s="37"/>
      <c r="G55" s="37"/>
      <c r="H55" s="37"/>
      <c r="I55" s="37"/>
      <c r="J55" s="37"/>
      <c r="K55" s="37"/>
      <c r="L55" s="37"/>
      <c r="M55" s="37"/>
      <c r="N55" s="37"/>
      <c r="O55" s="37"/>
      <c r="P55" s="37"/>
      <c r="Q55" s="37"/>
      <c r="R55" s="37"/>
      <c r="S55" s="37"/>
      <c r="T55" s="37"/>
      <c r="U55" s="36"/>
    </row>
    <row r="56" spans="2:21" x14ac:dyDescent="0.15">
      <c r="B56" s="35"/>
      <c r="E56" s="37"/>
      <c r="F56" s="37"/>
      <c r="G56" s="37"/>
      <c r="H56" s="37"/>
      <c r="I56" s="37" t="s">
        <v>314</v>
      </c>
      <c r="J56" s="34" t="s">
        <v>306</v>
      </c>
      <c r="K56" s="37" t="s">
        <v>307</v>
      </c>
      <c r="L56" s="37"/>
      <c r="P56" s="37"/>
      <c r="Q56" s="37"/>
      <c r="R56" s="37"/>
      <c r="S56" s="37"/>
      <c r="T56" s="37"/>
      <c r="U56" s="36"/>
    </row>
    <row r="57" spans="2:21" x14ac:dyDescent="0.15">
      <c r="B57" s="35"/>
      <c r="E57" s="37"/>
      <c r="F57" s="37"/>
      <c r="G57" s="37"/>
      <c r="H57" s="37"/>
      <c r="I57" s="37" t="str">
        <f>+Autodiagnóstico!E10</f>
        <v xml:space="preserve">Indicadores de Proceso  Logro: Transparencia </v>
      </c>
      <c r="J57" s="34">
        <v>100</v>
      </c>
      <c r="K57" s="38">
        <f>+Autodiagnóstico!F10</f>
        <v>99.6</v>
      </c>
      <c r="L57" s="37"/>
      <c r="P57" s="37"/>
      <c r="Q57" s="37"/>
      <c r="R57" s="37"/>
      <c r="S57" s="37"/>
      <c r="T57" s="37"/>
      <c r="U57" s="36"/>
    </row>
    <row r="58" spans="2:21" x14ac:dyDescent="0.15">
      <c r="B58" s="35"/>
      <c r="E58" s="37"/>
      <c r="F58" s="37"/>
      <c r="G58" s="37"/>
      <c r="H58" s="37"/>
      <c r="I58" s="37" t="str">
        <f>+Autodiagnóstico!E16</f>
        <v>Indicadores de Proceso
Logro: Colaboración</v>
      </c>
      <c r="J58" s="34">
        <v>100</v>
      </c>
      <c r="K58" s="38">
        <f>+Autodiagnóstico!F16</f>
        <v>100</v>
      </c>
      <c r="L58" s="37"/>
      <c r="P58" s="37"/>
      <c r="Q58" s="37"/>
      <c r="R58" s="37"/>
      <c r="S58" s="37"/>
      <c r="T58" s="37"/>
      <c r="U58" s="36"/>
    </row>
    <row r="59" spans="2:21" x14ac:dyDescent="0.15">
      <c r="B59" s="35"/>
      <c r="E59" s="37"/>
      <c r="F59" s="37"/>
      <c r="G59" s="37"/>
      <c r="H59" s="37"/>
      <c r="I59" s="37" t="str">
        <f>+Autodiagnóstico!E17</f>
        <v>Indicadores de Proceso
Logro: Participación</v>
      </c>
      <c r="J59" s="34">
        <v>100</v>
      </c>
      <c r="K59" s="38">
        <f>+Autodiagnóstico!F17</f>
        <v>57</v>
      </c>
      <c r="L59" s="37"/>
      <c r="M59" s="37"/>
      <c r="N59" s="37"/>
      <c r="O59" s="37"/>
      <c r="P59" s="37"/>
      <c r="Q59" s="37"/>
      <c r="R59" s="37"/>
      <c r="S59" s="37"/>
      <c r="T59" s="37"/>
      <c r="U59" s="36"/>
    </row>
    <row r="60" spans="2:21" x14ac:dyDescent="0.15">
      <c r="B60" s="35"/>
      <c r="E60" s="37"/>
      <c r="F60" s="37"/>
      <c r="G60" s="37"/>
      <c r="H60" s="37"/>
      <c r="I60" s="37" t="str">
        <f>+Autodiagnóstico!E18</f>
        <v>Indicadores de resultado 
Componente TIC para Gobierno abierto</v>
      </c>
      <c r="J60" s="34">
        <v>100</v>
      </c>
      <c r="K60" s="38">
        <f>+Autodiagnóstico!F18</f>
        <v>100</v>
      </c>
      <c r="L60" s="37"/>
      <c r="M60" s="37"/>
      <c r="N60" s="37"/>
      <c r="O60" s="37"/>
      <c r="P60" s="37"/>
      <c r="Q60" s="37"/>
      <c r="R60" s="37"/>
      <c r="S60" s="37"/>
      <c r="T60" s="37"/>
      <c r="U60" s="36"/>
    </row>
    <row r="61" spans="2:21" x14ac:dyDescent="0.15">
      <c r="B61" s="35"/>
      <c r="C61" s="37"/>
      <c r="D61" s="37"/>
      <c r="E61" s="37"/>
      <c r="F61" s="37"/>
      <c r="G61" s="37"/>
      <c r="H61" s="37"/>
      <c r="I61" s="37"/>
      <c r="J61" s="37"/>
      <c r="K61" s="37"/>
      <c r="L61" s="37"/>
      <c r="M61" s="37"/>
      <c r="N61" s="37"/>
      <c r="O61" s="37"/>
      <c r="P61" s="37"/>
      <c r="Q61" s="37"/>
      <c r="R61" s="37"/>
      <c r="S61" s="37"/>
      <c r="T61" s="37"/>
      <c r="U61" s="36"/>
    </row>
    <row r="62" spans="2:21" x14ac:dyDescent="0.15">
      <c r="B62" s="35"/>
      <c r="C62" s="37"/>
      <c r="D62" s="37"/>
      <c r="E62" s="37"/>
      <c r="F62" s="37"/>
      <c r="G62" s="37"/>
      <c r="H62" s="37"/>
      <c r="I62" s="37"/>
      <c r="J62" s="37"/>
      <c r="K62" s="37"/>
      <c r="L62" s="37"/>
      <c r="M62" s="37"/>
      <c r="N62" s="37"/>
      <c r="O62" s="37"/>
      <c r="P62" s="37"/>
      <c r="Q62" s="37"/>
      <c r="R62" s="37"/>
      <c r="S62" s="37"/>
      <c r="T62" s="37"/>
      <c r="U62" s="36"/>
    </row>
    <row r="63" spans="2:21" x14ac:dyDescent="0.15">
      <c r="B63" s="35"/>
      <c r="C63" s="37"/>
      <c r="D63" s="37"/>
      <c r="E63" s="37"/>
      <c r="F63" s="37"/>
      <c r="G63" s="37"/>
      <c r="H63" s="37"/>
      <c r="I63" s="37"/>
      <c r="J63" s="37"/>
      <c r="K63" s="37"/>
      <c r="L63" s="37"/>
      <c r="M63" s="37"/>
      <c r="N63" s="37"/>
      <c r="O63" s="37"/>
      <c r="P63" s="37"/>
      <c r="Q63" s="37"/>
      <c r="R63" s="37"/>
      <c r="S63" s="37"/>
      <c r="T63" s="37"/>
      <c r="U63" s="36"/>
    </row>
    <row r="64" spans="2:21" x14ac:dyDescent="0.15">
      <c r="B64" s="35"/>
      <c r="C64" s="37"/>
      <c r="D64" s="37"/>
      <c r="E64" s="37"/>
      <c r="F64" s="37"/>
      <c r="G64" s="37"/>
      <c r="H64" s="37"/>
      <c r="I64" s="37"/>
      <c r="J64" s="37"/>
      <c r="K64" s="37"/>
      <c r="L64" s="37"/>
      <c r="M64" s="37"/>
      <c r="N64" s="37"/>
      <c r="O64" s="37"/>
      <c r="P64" s="37"/>
      <c r="Q64" s="37"/>
      <c r="R64" s="37"/>
      <c r="S64" s="37"/>
      <c r="T64" s="37"/>
      <c r="U64" s="36"/>
    </row>
    <row r="65" spans="2:21" x14ac:dyDescent="0.15">
      <c r="B65" s="35"/>
      <c r="C65" s="37"/>
      <c r="D65" s="37"/>
      <c r="E65" s="37"/>
      <c r="F65" s="37"/>
      <c r="G65" s="37"/>
      <c r="H65" s="37"/>
      <c r="I65" s="37"/>
      <c r="J65" s="37"/>
      <c r="K65" s="37"/>
      <c r="L65" s="37"/>
      <c r="M65" s="37"/>
      <c r="N65" s="37"/>
      <c r="O65" s="37"/>
      <c r="P65" s="37"/>
      <c r="Q65" s="37"/>
      <c r="R65" s="37"/>
      <c r="S65" s="37"/>
      <c r="T65" s="37"/>
      <c r="U65" s="36"/>
    </row>
    <row r="66" spans="2:21" x14ac:dyDescent="0.15">
      <c r="B66" s="35"/>
      <c r="C66" s="37"/>
      <c r="D66" s="37"/>
      <c r="E66" s="37"/>
      <c r="F66" s="37"/>
      <c r="G66" s="37"/>
      <c r="H66" s="37"/>
      <c r="I66" s="37"/>
      <c r="J66" s="37"/>
      <c r="K66" s="37"/>
      <c r="L66" s="37"/>
      <c r="M66" s="37"/>
      <c r="N66" s="37"/>
      <c r="O66" s="37"/>
      <c r="P66" s="37"/>
      <c r="Q66" s="37"/>
      <c r="R66" s="37"/>
      <c r="S66" s="37"/>
      <c r="T66" s="37"/>
      <c r="U66" s="36"/>
    </row>
    <row r="67" spans="2:21" x14ac:dyDescent="0.15">
      <c r="B67" s="35"/>
      <c r="C67" s="37"/>
      <c r="D67" s="37"/>
      <c r="E67" s="37"/>
      <c r="F67" s="37"/>
      <c r="G67" s="37"/>
      <c r="H67" s="37"/>
      <c r="I67" s="37"/>
      <c r="J67" s="37"/>
      <c r="K67" s="37"/>
      <c r="L67" s="37"/>
      <c r="M67" s="37"/>
      <c r="N67" s="37"/>
      <c r="O67" s="37"/>
      <c r="P67" s="37"/>
      <c r="Q67" s="37"/>
      <c r="R67" s="37"/>
      <c r="S67" s="37"/>
      <c r="T67" s="37"/>
      <c r="U67" s="36"/>
    </row>
    <row r="68" spans="2:21" x14ac:dyDescent="0.15">
      <c r="B68" s="35"/>
      <c r="C68" s="37"/>
      <c r="D68" s="37"/>
      <c r="E68" s="37"/>
      <c r="F68" s="37"/>
      <c r="G68" s="37"/>
      <c r="H68" s="37"/>
      <c r="I68" s="37"/>
      <c r="J68" s="37"/>
      <c r="K68" s="37"/>
      <c r="L68" s="37"/>
      <c r="M68" s="37"/>
      <c r="N68" s="37"/>
      <c r="O68" s="37"/>
      <c r="P68" s="37"/>
      <c r="Q68" s="37"/>
      <c r="R68" s="37"/>
      <c r="S68" s="37"/>
      <c r="T68" s="37"/>
      <c r="U68" s="36"/>
    </row>
    <row r="69" spans="2:21" x14ac:dyDescent="0.15">
      <c r="B69" s="35"/>
      <c r="C69" s="37"/>
      <c r="D69" s="37"/>
      <c r="E69" s="37"/>
      <c r="F69" s="37"/>
      <c r="G69" s="37"/>
      <c r="H69" s="37"/>
      <c r="I69" s="37"/>
      <c r="J69" s="37"/>
      <c r="K69" s="37"/>
      <c r="L69" s="37"/>
      <c r="M69" s="37"/>
      <c r="N69" s="37"/>
      <c r="O69" s="37"/>
      <c r="P69" s="37"/>
      <c r="Q69" s="37"/>
      <c r="R69" s="37"/>
      <c r="S69" s="37"/>
      <c r="T69" s="37"/>
      <c r="U69" s="36"/>
    </row>
    <row r="70" spans="2:21" x14ac:dyDescent="0.15">
      <c r="B70" s="35"/>
      <c r="C70" s="37"/>
      <c r="D70" s="37"/>
      <c r="E70" s="37"/>
      <c r="F70" s="37"/>
      <c r="G70" s="37"/>
      <c r="H70" s="37"/>
      <c r="I70" s="37"/>
      <c r="J70" s="37"/>
      <c r="K70" s="37"/>
      <c r="L70" s="37"/>
      <c r="M70" s="37"/>
      <c r="N70" s="37"/>
      <c r="O70" s="37"/>
      <c r="P70" s="37"/>
      <c r="Q70" s="37"/>
      <c r="R70" s="37"/>
      <c r="S70" s="37"/>
      <c r="T70" s="37"/>
      <c r="U70" s="36"/>
    </row>
    <row r="71" spans="2:21" x14ac:dyDescent="0.15">
      <c r="B71" s="35"/>
      <c r="C71" s="37"/>
      <c r="D71" s="37"/>
      <c r="E71" s="37"/>
      <c r="F71" s="37"/>
      <c r="G71" s="37"/>
      <c r="H71" s="37"/>
      <c r="I71" s="37"/>
      <c r="J71" s="37"/>
      <c r="K71" s="37"/>
      <c r="L71" s="37"/>
      <c r="M71" s="37"/>
      <c r="N71" s="37"/>
      <c r="O71" s="37"/>
      <c r="P71" s="37"/>
      <c r="Q71" s="37"/>
      <c r="R71" s="37"/>
      <c r="S71" s="37"/>
      <c r="T71" s="37"/>
      <c r="U71" s="36"/>
    </row>
    <row r="72" spans="2:21" x14ac:dyDescent="0.15">
      <c r="B72" s="35"/>
      <c r="C72" s="37"/>
      <c r="D72" s="37"/>
      <c r="E72" s="37"/>
      <c r="F72" s="37"/>
      <c r="G72" s="37"/>
      <c r="H72" s="37"/>
      <c r="I72" s="37"/>
      <c r="J72" s="37"/>
      <c r="K72" s="37"/>
      <c r="L72" s="37"/>
      <c r="M72" s="37"/>
      <c r="N72" s="37"/>
      <c r="O72" s="37"/>
      <c r="P72" s="37"/>
      <c r="Q72" s="37"/>
      <c r="R72" s="37"/>
      <c r="S72" s="37"/>
      <c r="T72" s="37"/>
      <c r="U72" s="36"/>
    </row>
    <row r="73" spans="2:21" x14ac:dyDescent="0.15">
      <c r="B73" s="35"/>
      <c r="C73" s="37"/>
      <c r="D73" s="37"/>
      <c r="E73" s="37"/>
      <c r="F73" s="37"/>
      <c r="G73" s="37"/>
      <c r="H73" s="37"/>
      <c r="I73" s="37"/>
      <c r="J73" s="37"/>
      <c r="K73" s="37"/>
      <c r="L73" s="37"/>
      <c r="M73" s="37"/>
      <c r="N73" s="37"/>
      <c r="O73" s="37"/>
      <c r="P73" s="37"/>
      <c r="Q73" s="37"/>
      <c r="R73" s="37"/>
      <c r="S73" s="37"/>
      <c r="T73" s="37"/>
      <c r="U73" s="36"/>
    </row>
    <row r="74" spans="2:21" x14ac:dyDescent="0.15">
      <c r="B74" s="35"/>
      <c r="C74" s="37"/>
      <c r="D74" s="37"/>
      <c r="E74" s="37"/>
      <c r="F74" s="37"/>
      <c r="G74" s="37"/>
      <c r="H74" s="37"/>
      <c r="I74" s="37"/>
      <c r="J74" s="37"/>
      <c r="K74" s="37"/>
      <c r="L74" s="37"/>
      <c r="M74" s="37"/>
      <c r="N74" s="37"/>
      <c r="O74" s="37"/>
      <c r="P74" s="37"/>
      <c r="Q74" s="37"/>
      <c r="R74" s="37"/>
      <c r="S74" s="37"/>
      <c r="T74" s="37"/>
      <c r="U74" s="36"/>
    </row>
    <row r="75" spans="2:21" x14ac:dyDescent="0.15">
      <c r="B75" s="35"/>
      <c r="C75" s="37"/>
      <c r="D75" s="37"/>
      <c r="E75" s="37"/>
      <c r="F75" s="37"/>
      <c r="G75" s="37"/>
      <c r="H75" s="37"/>
      <c r="I75" s="37"/>
      <c r="J75" s="37"/>
      <c r="K75" s="37"/>
      <c r="L75" s="37"/>
      <c r="M75" s="37"/>
      <c r="N75" s="37"/>
      <c r="O75" s="37"/>
      <c r="P75" s="37"/>
      <c r="Q75" s="37"/>
      <c r="R75" s="37"/>
      <c r="S75" s="37"/>
      <c r="T75" s="37"/>
      <c r="U75" s="36"/>
    </row>
    <row r="76" spans="2:21" x14ac:dyDescent="0.15">
      <c r="B76" s="35"/>
      <c r="C76" s="37"/>
      <c r="D76" s="37"/>
      <c r="E76" s="37"/>
      <c r="F76" s="37"/>
      <c r="G76" s="37"/>
      <c r="H76" s="37"/>
      <c r="I76" s="37"/>
      <c r="J76" s="37"/>
      <c r="K76" s="443" t="s">
        <v>315</v>
      </c>
      <c r="L76" s="443"/>
      <c r="M76" s="443"/>
      <c r="N76" s="443"/>
      <c r="O76" s="37"/>
      <c r="P76" s="37"/>
      <c r="Q76" s="37"/>
      <c r="R76" s="37"/>
      <c r="S76" s="37"/>
      <c r="T76" s="37"/>
      <c r="U76" s="36"/>
    </row>
    <row r="77" spans="2:21" x14ac:dyDescent="0.15">
      <c r="B77" s="35"/>
      <c r="C77" s="37"/>
      <c r="D77" s="37"/>
      <c r="E77" s="37"/>
      <c r="F77" s="37"/>
      <c r="G77" s="37"/>
      <c r="H77" s="37"/>
      <c r="I77" s="37"/>
      <c r="J77" s="37"/>
      <c r="K77" s="445" t="str">
        <f>+Autodiagnóstico!C22</f>
        <v xml:space="preserve">TIC para Servicios </v>
      </c>
      <c r="L77" s="445" t="str">
        <f>+Autodiagnóstico!C33</f>
        <v>TIC para la gestión</v>
      </c>
      <c r="M77" s="445"/>
      <c r="N77" s="445"/>
      <c r="O77" s="37"/>
      <c r="P77" s="37"/>
      <c r="Q77" s="37"/>
      <c r="R77" s="37"/>
      <c r="S77" s="37"/>
      <c r="T77" s="37"/>
      <c r="U77" s="36"/>
    </row>
    <row r="78" spans="2:21" x14ac:dyDescent="0.15">
      <c r="B78" s="35"/>
      <c r="C78" s="37"/>
      <c r="D78" s="37"/>
      <c r="E78" s="37"/>
      <c r="F78" s="37"/>
      <c r="G78" s="37"/>
      <c r="H78" s="37"/>
      <c r="I78" s="37"/>
      <c r="J78" s="37"/>
      <c r="K78" s="37"/>
      <c r="L78" s="37"/>
      <c r="M78" s="37"/>
      <c r="N78" s="37"/>
      <c r="O78" s="37"/>
      <c r="P78" s="37"/>
      <c r="Q78" s="37"/>
      <c r="R78" s="37"/>
      <c r="S78" s="37"/>
      <c r="T78" s="37"/>
      <c r="U78" s="36"/>
    </row>
    <row r="79" spans="2:21" x14ac:dyDescent="0.15">
      <c r="B79" s="35"/>
      <c r="C79" s="37"/>
      <c r="D79" s="37"/>
      <c r="E79" s="37"/>
      <c r="F79" s="37"/>
      <c r="G79" s="37"/>
      <c r="H79" s="37"/>
      <c r="I79" s="37"/>
      <c r="M79" s="37"/>
      <c r="N79" s="37"/>
      <c r="O79" s="37"/>
      <c r="P79" s="37"/>
      <c r="Q79" s="37"/>
      <c r="R79" s="37"/>
      <c r="S79" s="37"/>
      <c r="T79" s="37"/>
      <c r="U79" s="36"/>
    </row>
    <row r="80" spans="2:21" x14ac:dyDescent="0.15">
      <c r="B80" s="35"/>
      <c r="C80" s="37"/>
      <c r="D80" s="37"/>
      <c r="E80" s="37"/>
      <c r="F80" s="37"/>
      <c r="G80" s="37"/>
      <c r="H80" s="37"/>
      <c r="I80" s="37"/>
      <c r="J80" s="37"/>
      <c r="K80" s="37" t="s">
        <v>314</v>
      </c>
      <c r="L80" s="37" t="s">
        <v>306</v>
      </c>
      <c r="M80" s="37" t="s">
        <v>316</v>
      </c>
      <c r="N80" s="37"/>
      <c r="O80" s="37"/>
      <c r="P80" s="37"/>
      <c r="Q80" s="37"/>
      <c r="R80" s="37"/>
      <c r="S80" s="37"/>
      <c r="T80" s="37"/>
      <c r="U80" s="36"/>
    </row>
    <row r="81" spans="2:21" x14ac:dyDescent="0.15">
      <c r="B81" s="35"/>
      <c r="C81" s="37"/>
      <c r="D81" s="37"/>
      <c r="E81" s="37"/>
      <c r="F81" s="37"/>
      <c r="G81" s="37"/>
      <c r="H81" s="37"/>
      <c r="I81" s="37"/>
      <c r="J81" s="37"/>
      <c r="K81" s="37" t="str">
        <f>+Autodiagnóstico!E22</f>
        <v>Indicadores de Proceso
Logro: Servicios centrados en el usuario</v>
      </c>
      <c r="L81" s="37">
        <v>100</v>
      </c>
      <c r="M81" s="38">
        <f>+Autodiagnóstico!F22</f>
        <v>0</v>
      </c>
      <c r="N81" s="37"/>
      <c r="O81" s="37"/>
      <c r="P81" s="37"/>
      <c r="Q81" s="37"/>
      <c r="R81" s="37"/>
      <c r="S81" s="37"/>
      <c r="T81" s="37"/>
      <c r="U81" s="36"/>
    </row>
    <row r="82" spans="2:21" x14ac:dyDescent="0.15">
      <c r="B82" s="35"/>
      <c r="C82" s="37"/>
      <c r="D82" s="37"/>
      <c r="E82" s="37"/>
      <c r="F82" s="37"/>
      <c r="G82" s="37"/>
      <c r="H82" s="37"/>
      <c r="I82" s="37"/>
      <c r="J82" s="37"/>
      <c r="K82" s="37" t="str">
        <f>+Autodiagnóstico!E26</f>
        <v>Indicadores de Proceso
Logro: Sistema integrado de PQRD</v>
      </c>
      <c r="L82" s="37">
        <v>100</v>
      </c>
      <c r="M82" s="38">
        <f>+Autodiagnóstico!F26</f>
        <v>100</v>
      </c>
      <c r="N82" s="37"/>
      <c r="O82" s="37"/>
      <c r="P82" s="37"/>
      <c r="Q82" s="37"/>
      <c r="R82" s="37"/>
      <c r="S82" s="37"/>
      <c r="T82" s="37"/>
      <c r="U82" s="36"/>
    </row>
    <row r="83" spans="2:21" x14ac:dyDescent="0.15">
      <c r="B83" s="35"/>
      <c r="C83" s="37"/>
      <c r="D83" s="37"/>
      <c r="E83" s="37"/>
      <c r="F83" s="37"/>
      <c r="G83" s="37"/>
      <c r="H83" s="37"/>
      <c r="I83" s="37"/>
      <c r="J83" s="37"/>
      <c r="K83" s="37" t="str">
        <f>+Autodiagnóstico!E29</f>
        <v xml:space="preserve">Indicadores de Proceso
Logro: Trámites y servicios en línea </v>
      </c>
      <c r="L83" s="37">
        <v>100</v>
      </c>
      <c r="M83" s="37">
        <f>+Autodiagnóstico!F29</f>
        <v>0</v>
      </c>
      <c r="N83" s="37"/>
      <c r="O83" s="37"/>
      <c r="P83" s="37"/>
      <c r="Q83" s="37"/>
      <c r="R83" s="37"/>
      <c r="S83" s="37"/>
      <c r="T83" s="37"/>
      <c r="U83" s="36"/>
    </row>
    <row r="84" spans="2:21" x14ac:dyDescent="0.15">
      <c r="B84" s="35"/>
      <c r="C84" s="37"/>
      <c r="D84" s="37"/>
      <c r="E84" s="37"/>
      <c r="F84" s="37"/>
      <c r="G84" s="37"/>
      <c r="H84" s="37"/>
      <c r="I84" s="37"/>
      <c r="J84" s="37"/>
      <c r="K84" s="37" t="str">
        <f>+Autodiagnóstico!E31</f>
        <v>Indicadores de Resultado
TIC para Servicios</v>
      </c>
      <c r="L84" s="37">
        <v>100</v>
      </c>
      <c r="M84" s="38">
        <f>+Autodiagnóstico!F31</f>
        <v>0</v>
      </c>
      <c r="N84" s="37"/>
      <c r="O84" s="37"/>
      <c r="P84" s="37"/>
      <c r="Q84" s="37"/>
      <c r="R84" s="37"/>
      <c r="S84" s="37"/>
      <c r="T84" s="37"/>
      <c r="U84" s="36"/>
    </row>
    <row r="85" spans="2:21" x14ac:dyDescent="0.15">
      <c r="B85" s="35"/>
      <c r="C85" s="37"/>
      <c r="D85" s="37"/>
      <c r="E85" s="37"/>
      <c r="F85" s="37"/>
      <c r="G85" s="37"/>
      <c r="H85" s="37"/>
      <c r="I85" s="37"/>
      <c r="J85" s="37"/>
      <c r="K85" s="37"/>
      <c r="L85" s="37"/>
      <c r="M85" s="37"/>
      <c r="N85" s="37"/>
      <c r="O85" s="37"/>
      <c r="P85" s="37"/>
      <c r="Q85" s="37"/>
      <c r="R85" s="37"/>
      <c r="S85" s="37"/>
      <c r="T85" s="37"/>
      <c r="U85" s="36"/>
    </row>
    <row r="86" spans="2:21" x14ac:dyDescent="0.15">
      <c r="B86" s="35"/>
      <c r="C86" s="37"/>
      <c r="D86" s="37"/>
      <c r="E86" s="37"/>
      <c r="F86" s="37"/>
      <c r="G86" s="37"/>
      <c r="H86" s="37"/>
      <c r="I86" s="37"/>
      <c r="J86" s="37"/>
      <c r="K86" s="37"/>
      <c r="L86" s="37"/>
      <c r="M86" s="37"/>
      <c r="N86" s="37"/>
      <c r="O86" s="37"/>
      <c r="P86" s="37"/>
      <c r="Q86" s="37"/>
      <c r="R86" s="37"/>
      <c r="S86" s="37"/>
      <c r="T86" s="37"/>
      <c r="U86" s="36"/>
    </row>
    <row r="87" spans="2:21" x14ac:dyDescent="0.15">
      <c r="B87" s="35"/>
      <c r="C87" s="37"/>
      <c r="D87" s="37"/>
      <c r="E87" s="37"/>
      <c r="F87" s="37"/>
      <c r="G87" s="37"/>
      <c r="H87" s="37"/>
      <c r="I87" s="37"/>
      <c r="J87" s="37"/>
      <c r="K87" s="37"/>
      <c r="L87" s="37"/>
      <c r="M87" s="37"/>
      <c r="N87" s="37"/>
      <c r="O87" s="37"/>
      <c r="P87" s="37"/>
      <c r="Q87" s="37"/>
      <c r="R87" s="37"/>
      <c r="S87" s="37"/>
      <c r="T87" s="37"/>
      <c r="U87" s="36"/>
    </row>
    <row r="88" spans="2:21" x14ac:dyDescent="0.15">
      <c r="B88" s="35"/>
      <c r="C88" s="37"/>
      <c r="D88" s="37"/>
      <c r="E88" s="37"/>
      <c r="F88" s="37"/>
      <c r="G88" s="37"/>
      <c r="H88" s="37"/>
      <c r="I88" s="37"/>
      <c r="J88" s="37"/>
      <c r="K88" s="37"/>
      <c r="L88" s="37"/>
      <c r="M88" s="37"/>
      <c r="N88" s="37"/>
      <c r="O88" s="37"/>
      <c r="P88" s="37"/>
      <c r="Q88" s="37"/>
      <c r="R88" s="37"/>
      <c r="S88" s="37"/>
      <c r="T88" s="37"/>
      <c r="U88" s="36"/>
    </row>
    <row r="89" spans="2:21" x14ac:dyDescent="0.15">
      <c r="B89" s="35"/>
      <c r="C89" s="37"/>
      <c r="D89" s="37"/>
      <c r="E89" s="37"/>
      <c r="F89" s="37"/>
      <c r="G89" s="37"/>
      <c r="H89" s="37"/>
      <c r="I89" s="37"/>
      <c r="J89" s="37"/>
      <c r="K89" s="37"/>
      <c r="L89" s="37"/>
      <c r="M89" s="37"/>
      <c r="N89" s="37"/>
      <c r="O89" s="37"/>
      <c r="P89" s="37"/>
      <c r="Q89" s="37"/>
      <c r="R89" s="37"/>
      <c r="S89" s="37"/>
      <c r="T89" s="37"/>
      <c r="U89" s="36"/>
    </row>
    <row r="90" spans="2:21" x14ac:dyDescent="0.15">
      <c r="B90" s="35"/>
      <c r="C90" s="37"/>
      <c r="D90" s="37"/>
      <c r="E90" s="37"/>
      <c r="F90" s="37"/>
      <c r="G90" s="37"/>
      <c r="H90" s="37"/>
      <c r="I90" s="37"/>
      <c r="J90" s="37"/>
      <c r="K90" s="37"/>
      <c r="L90" s="37"/>
      <c r="M90" s="37"/>
      <c r="N90" s="37"/>
      <c r="O90" s="37"/>
      <c r="P90" s="37"/>
      <c r="Q90" s="37"/>
      <c r="R90" s="37"/>
      <c r="S90" s="37"/>
      <c r="T90" s="37"/>
      <c r="U90" s="36"/>
    </row>
    <row r="91" spans="2:21" x14ac:dyDescent="0.15">
      <c r="B91" s="35"/>
      <c r="C91" s="37"/>
      <c r="D91" s="37"/>
      <c r="E91" s="37"/>
      <c r="F91" s="37"/>
      <c r="G91" s="37"/>
      <c r="H91" s="37"/>
      <c r="I91" s="37"/>
      <c r="J91" s="37"/>
      <c r="K91" s="37"/>
      <c r="L91" s="37"/>
      <c r="M91" s="37"/>
      <c r="N91" s="37"/>
      <c r="O91" s="37"/>
      <c r="P91" s="37"/>
      <c r="Q91" s="37"/>
      <c r="R91" s="37"/>
      <c r="S91" s="37"/>
      <c r="T91" s="37"/>
      <c r="U91" s="36"/>
    </row>
    <row r="92" spans="2:21" x14ac:dyDescent="0.15">
      <c r="B92" s="35"/>
      <c r="C92" s="37"/>
      <c r="D92" s="37"/>
      <c r="E92" s="37"/>
      <c r="F92" s="37"/>
      <c r="G92" s="37"/>
      <c r="H92" s="37"/>
      <c r="I92" s="37"/>
      <c r="J92" s="37"/>
      <c r="K92" s="37"/>
      <c r="L92" s="37"/>
      <c r="M92" s="37"/>
      <c r="N92" s="37"/>
      <c r="O92" s="37"/>
      <c r="P92" s="37"/>
      <c r="Q92" s="37"/>
      <c r="R92" s="37"/>
      <c r="S92" s="37"/>
      <c r="T92" s="37"/>
      <c r="U92" s="36"/>
    </row>
    <row r="93" spans="2:21" x14ac:dyDescent="0.15">
      <c r="B93" s="35"/>
      <c r="C93" s="37"/>
      <c r="D93" s="37"/>
      <c r="E93" s="37"/>
      <c r="F93" s="37"/>
      <c r="G93" s="37"/>
      <c r="H93" s="37"/>
      <c r="I93" s="37"/>
      <c r="J93" s="37"/>
      <c r="K93" s="37"/>
      <c r="L93" s="37"/>
      <c r="M93" s="37"/>
      <c r="N93" s="37"/>
      <c r="O93" s="37"/>
      <c r="P93" s="37"/>
      <c r="Q93" s="37"/>
      <c r="R93" s="37"/>
      <c r="S93" s="37"/>
      <c r="T93" s="37"/>
      <c r="U93" s="36"/>
    </row>
    <row r="94" spans="2:21" x14ac:dyDescent="0.15">
      <c r="B94" s="35"/>
      <c r="C94" s="37"/>
      <c r="D94" s="37"/>
      <c r="E94" s="37"/>
      <c r="F94" s="37"/>
      <c r="G94" s="37"/>
      <c r="H94" s="37"/>
      <c r="I94" s="37"/>
      <c r="J94" s="37"/>
      <c r="K94" s="37"/>
      <c r="L94" s="37"/>
      <c r="M94" s="37"/>
      <c r="N94" s="37"/>
      <c r="O94" s="37"/>
      <c r="P94" s="37"/>
      <c r="Q94" s="37"/>
      <c r="R94" s="37"/>
      <c r="S94" s="37"/>
      <c r="T94" s="37"/>
      <c r="U94" s="36"/>
    </row>
    <row r="95" spans="2:21" x14ac:dyDescent="0.15">
      <c r="B95" s="35"/>
      <c r="C95" s="37"/>
      <c r="D95" s="37"/>
      <c r="E95" s="37"/>
      <c r="F95" s="37"/>
      <c r="G95" s="37"/>
      <c r="H95" s="37"/>
      <c r="I95" s="37"/>
      <c r="J95" s="37"/>
      <c r="K95" s="37"/>
      <c r="L95" s="37"/>
      <c r="M95" s="37"/>
      <c r="N95" s="37"/>
      <c r="O95" s="37"/>
      <c r="P95" s="37"/>
      <c r="Q95" s="37"/>
      <c r="R95" s="37"/>
      <c r="S95" s="37"/>
      <c r="T95" s="37"/>
      <c r="U95" s="36"/>
    </row>
    <row r="96" spans="2:21" x14ac:dyDescent="0.15">
      <c r="B96" s="35"/>
      <c r="C96" s="37"/>
      <c r="D96" s="37"/>
      <c r="E96" s="37"/>
      <c r="F96" s="37"/>
      <c r="G96" s="37"/>
      <c r="H96" s="37"/>
      <c r="I96" s="37"/>
      <c r="J96" s="37"/>
      <c r="K96" s="37"/>
      <c r="L96" s="37"/>
      <c r="M96" s="37"/>
      <c r="N96" s="37"/>
      <c r="O96" s="37"/>
      <c r="P96" s="37"/>
      <c r="Q96" s="37"/>
      <c r="R96" s="37"/>
      <c r="S96" s="37"/>
      <c r="T96" s="37"/>
      <c r="U96" s="36"/>
    </row>
    <row r="97" spans="2:21" x14ac:dyDescent="0.15">
      <c r="B97" s="35"/>
      <c r="C97" s="37"/>
      <c r="D97" s="37"/>
      <c r="E97" s="37"/>
      <c r="F97" s="37"/>
      <c r="G97" s="37"/>
      <c r="H97" s="37"/>
      <c r="I97" s="37"/>
      <c r="J97" s="37"/>
      <c r="K97" s="37"/>
      <c r="L97" s="37"/>
      <c r="M97" s="37"/>
      <c r="N97" s="37"/>
      <c r="O97" s="37"/>
      <c r="P97" s="37"/>
      <c r="Q97" s="37"/>
      <c r="R97" s="37"/>
      <c r="S97" s="37"/>
      <c r="T97" s="37"/>
      <c r="U97" s="36"/>
    </row>
    <row r="98" spans="2:21" x14ac:dyDescent="0.15">
      <c r="B98" s="35"/>
      <c r="C98" s="37"/>
      <c r="D98" s="37"/>
      <c r="E98" s="37"/>
      <c r="F98" s="37"/>
      <c r="G98" s="37"/>
      <c r="H98" s="37"/>
      <c r="I98" s="37"/>
      <c r="J98" s="37"/>
      <c r="K98" s="37"/>
      <c r="L98" s="37"/>
      <c r="M98" s="37"/>
      <c r="N98" s="37"/>
      <c r="O98" s="37"/>
      <c r="P98" s="37"/>
      <c r="Q98" s="37"/>
      <c r="R98" s="37"/>
      <c r="S98" s="37"/>
      <c r="T98" s="37"/>
      <c r="U98" s="36"/>
    </row>
    <row r="99" spans="2:21" x14ac:dyDescent="0.15">
      <c r="B99" s="35"/>
      <c r="C99" s="37"/>
      <c r="D99" s="37"/>
      <c r="E99" s="37"/>
      <c r="F99" s="37"/>
      <c r="G99" s="37"/>
      <c r="H99" s="37"/>
      <c r="I99" s="37"/>
      <c r="J99" s="37"/>
      <c r="K99" s="37"/>
      <c r="L99" s="37"/>
      <c r="M99" s="37"/>
      <c r="N99" s="37"/>
      <c r="O99" s="37"/>
      <c r="P99" s="37"/>
      <c r="Q99" s="37"/>
      <c r="R99" s="37"/>
      <c r="S99" s="37"/>
      <c r="T99" s="37"/>
      <c r="U99" s="36"/>
    </row>
    <row r="100" spans="2:21" x14ac:dyDescent="0.15">
      <c r="B100" s="35"/>
      <c r="C100" s="37"/>
      <c r="D100" s="37"/>
      <c r="E100" s="37"/>
      <c r="F100" s="37"/>
      <c r="G100" s="37"/>
      <c r="H100" s="37"/>
      <c r="I100" s="37"/>
      <c r="J100" s="37"/>
      <c r="K100" s="37"/>
      <c r="L100" s="37"/>
      <c r="M100" s="37"/>
      <c r="N100" s="37"/>
      <c r="O100" s="37"/>
      <c r="P100" s="37"/>
      <c r="Q100" s="37"/>
      <c r="R100" s="37"/>
      <c r="S100" s="37"/>
      <c r="T100" s="37"/>
      <c r="U100" s="36"/>
    </row>
    <row r="101" spans="2:21" x14ac:dyDescent="0.15">
      <c r="B101" s="35"/>
      <c r="C101" s="37"/>
      <c r="D101" s="37"/>
      <c r="E101" s="37"/>
      <c r="F101" s="37"/>
      <c r="G101" s="37"/>
      <c r="H101" s="37"/>
      <c r="I101" s="37"/>
      <c r="J101" s="37"/>
      <c r="K101" s="37"/>
      <c r="L101" s="37"/>
      <c r="M101" s="37"/>
      <c r="N101" s="37"/>
      <c r="O101" s="37"/>
      <c r="P101" s="37"/>
      <c r="Q101" s="37"/>
      <c r="R101" s="37"/>
      <c r="S101" s="37"/>
      <c r="T101" s="37"/>
      <c r="U101" s="36"/>
    </row>
    <row r="102" spans="2:21" x14ac:dyDescent="0.15">
      <c r="B102" s="35"/>
      <c r="C102" s="37"/>
      <c r="D102" s="37"/>
      <c r="E102" s="37"/>
      <c r="F102" s="37"/>
      <c r="G102" s="37"/>
      <c r="H102" s="37"/>
      <c r="I102" s="37"/>
      <c r="J102" s="37"/>
      <c r="K102" s="443" t="s">
        <v>317</v>
      </c>
      <c r="L102" s="443"/>
      <c r="M102" s="443"/>
      <c r="N102" s="443"/>
      <c r="O102" s="37"/>
      <c r="P102" s="37"/>
      <c r="Q102" s="37"/>
      <c r="R102" s="37"/>
      <c r="S102" s="37"/>
      <c r="T102" s="37"/>
      <c r="U102" s="36"/>
    </row>
    <row r="103" spans="2:21" x14ac:dyDescent="0.15">
      <c r="B103" s="35"/>
      <c r="C103" s="37"/>
      <c r="D103" s="37"/>
      <c r="E103" s="37"/>
      <c r="F103" s="37"/>
      <c r="G103" s="37"/>
      <c r="H103" s="37"/>
      <c r="I103" s="37"/>
      <c r="J103" s="37"/>
      <c r="K103" s="445" t="str">
        <f>+Autodiagnóstico!C33</f>
        <v>TIC para la gestión</v>
      </c>
      <c r="L103" s="445">
        <f>+Autodiagnóstico!C59</f>
        <v>0</v>
      </c>
      <c r="M103" s="445"/>
      <c r="N103" s="445"/>
      <c r="O103" s="37"/>
      <c r="P103" s="37"/>
      <c r="Q103" s="37"/>
      <c r="R103" s="37"/>
      <c r="S103" s="37"/>
      <c r="T103" s="37"/>
      <c r="U103" s="36"/>
    </row>
    <row r="104" spans="2:21" x14ac:dyDescent="0.15">
      <c r="B104" s="35"/>
      <c r="C104" s="37"/>
      <c r="D104" s="37"/>
      <c r="E104" s="37"/>
      <c r="F104" s="37"/>
      <c r="G104" s="37"/>
      <c r="H104" s="37"/>
      <c r="I104" s="37"/>
      <c r="J104" s="37"/>
      <c r="K104" s="37"/>
      <c r="L104" s="37"/>
      <c r="M104" s="37"/>
      <c r="N104" s="37"/>
      <c r="O104" s="37"/>
      <c r="P104" s="37"/>
      <c r="Q104" s="37"/>
      <c r="R104" s="37"/>
      <c r="S104" s="37"/>
      <c r="T104" s="37"/>
      <c r="U104" s="36"/>
    </row>
    <row r="105" spans="2:21" x14ac:dyDescent="0.15">
      <c r="B105" s="35"/>
      <c r="C105" s="37"/>
      <c r="D105" s="37"/>
      <c r="E105" s="37"/>
      <c r="F105" s="37"/>
      <c r="G105" s="37"/>
      <c r="H105" s="37"/>
      <c r="I105" s="37"/>
      <c r="J105" s="37"/>
      <c r="K105" s="37"/>
      <c r="L105" s="37"/>
      <c r="M105" s="37"/>
      <c r="N105" s="37"/>
      <c r="O105" s="37"/>
      <c r="P105" s="37"/>
      <c r="Q105" s="37"/>
      <c r="R105" s="37"/>
      <c r="S105" s="37"/>
      <c r="T105" s="37"/>
      <c r="U105" s="36"/>
    </row>
    <row r="106" spans="2:21" x14ac:dyDescent="0.15">
      <c r="B106" s="35"/>
      <c r="C106" s="37"/>
      <c r="D106" s="37"/>
      <c r="E106" s="37"/>
      <c r="F106" s="37"/>
      <c r="G106" s="37"/>
      <c r="H106" s="37"/>
      <c r="I106" s="37"/>
      <c r="J106" s="37"/>
      <c r="K106" s="37" t="s">
        <v>318</v>
      </c>
      <c r="L106" s="37" t="s">
        <v>30</v>
      </c>
      <c r="M106" s="37" t="s">
        <v>307</v>
      </c>
      <c r="N106" s="37"/>
      <c r="O106" s="37"/>
      <c r="P106" s="37"/>
      <c r="Q106" s="37"/>
      <c r="R106" s="37"/>
      <c r="S106" s="37"/>
      <c r="T106" s="37"/>
      <c r="U106" s="36"/>
    </row>
    <row r="107" spans="2:21" x14ac:dyDescent="0.15">
      <c r="B107" s="35"/>
      <c r="C107" s="37"/>
      <c r="D107" s="37"/>
      <c r="E107" s="37"/>
      <c r="F107" s="37"/>
      <c r="G107" s="37"/>
      <c r="H107" s="37"/>
      <c r="I107" s="37"/>
      <c r="J107" s="37"/>
      <c r="K107" s="37" t="str">
        <f>+Autodiagnóstico!E33</f>
        <v>Indicadores de Proceso
Logro: Estrategia de TI</v>
      </c>
      <c r="L107" s="37">
        <v>100</v>
      </c>
      <c r="M107" s="37">
        <f>+Autodiagnóstico!F33</f>
        <v>100</v>
      </c>
      <c r="N107" s="37"/>
      <c r="O107" s="37"/>
      <c r="P107" s="37"/>
      <c r="Q107" s="37"/>
      <c r="R107" s="37"/>
      <c r="S107" s="37"/>
      <c r="T107" s="37"/>
      <c r="U107" s="36"/>
    </row>
    <row r="108" spans="2:21" ht="15" customHeight="1" x14ac:dyDescent="0.15">
      <c r="B108" s="35"/>
      <c r="C108" s="37"/>
      <c r="D108" s="37"/>
      <c r="E108" s="37"/>
      <c r="F108" s="37"/>
      <c r="G108" s="37"/>
      <c r="H108" s="37"/>
      <c r="I108" s="37"/>
      <c r="J108" s="37"/>
      <c r="K108" s="37" t="str">
        <f>+Autodiagnóstico!E38</f>
        <v>Indicadores de Proceso
Logro: Gobierno de TI</v>
      </c>
      <c r="L108" s="37">
        <v>100</v>
      </c>
      <c r="M108" s="37">
        <f>+Autodiagnóstico!F38</f>
        <v>100</v>
      </c>
      <c r="N108" s="37"/>
      <c r="O108" s="37"/>
      <c r="P108" s="37"/>
      <c r="Q108" s="37"/>
      <c r="R108" s="37"/>
      <c r="S108" s="37"/>
      <c r="T108" s="37"/>
      <c r="U108" s="36"/>
    </row>
    <row r="109" spans="2:21" x14ac:dyDescent="0.15">
      <c r="B109" s="35"/>
      <c r="C109" s="37"/>
      <c r="D109" s="37"/>
      <c r="E109" s="37"/>
      <c r="F109" s="37"/>
      <c r="G109" s="37"/>
      <c r="H109" s="37"/>
      <c r="I109" s="37"/>
      <c r="J109" s="37"/>
      <c r="K109" s="37" t="str">
        <f>+Autodiagnóstico!E42</f>
        <v>Indicadores de Proceso Logro: Información</v>
      </c>
      <c r="L109" s="37">
        <v>100</v>
      </c>
      <c r="M109" s="38">
        <f>+Autodiagnóstico!F42</f>
        <v>87.5</v>
      </c>
      <c r="N109" s="37"/>
      <c r="O109" s="37"/>
      <c r="P109" s="37"/>
      <c r="Q109" s="37"/>
      <c r="R109" s="37"/>
      <c r="S109" s="37"/>
      <c r="T109" s="37"/>
      <c r="U109" s="36"/>
    </row>
    <row r="110" spans="2:21" x14ac:dyDescent="0.15">
      <c r="B110" s="35"/>
      <c r="C110" s="37"/>
      <c r="D110" s="37"/>
      <c r="E110" s="37"/>
      <c r="F110" s="37"/>
      <c r="G110" s="37"/>
      <c r="H110" s="37"/>
      <c r="I110" s="37"/>
      <c r="J110" s="37"/>
      <c r="K110" s="37" t="str">
        <f>+Autodiagnóstico!E46</f>
        <v>Indicadores de Proceso Logro: Sistemas de Información</v>
      </c>
      <c r="L110" s="37">
        <v>100</v>
      </c>
      <c r="M110" s="38">
        <f>+Autodiagnóstico!F46</f>
        <v>91.666666666666671</v>
      </c>
      <c r="N110" s="37"/>
      <c r="O110" s="37"/>
      <c r="P110" s="37"/>
      <c r="Q110" s="37"/>
      <c r="R110" s="37"/>
      <c r="S110" s="37"/>
      <c r="T110" s="37"/>
      <c r="U110" s="36"/>
    </row>
    <row r="111" spans="2:21" x14ac:dyDescent="0.15">
      <c r="B111" s="35"/>
      <c r="C111" s="37"/>
      <c r="D111" s="37"/>
      <c r="E111" s="37"/>
      <c r="F111" s="37"/>
      <c r="G111" s="37"/>
      <c r="H111" s="37"/>
      <c r="I111" s="37"/>
      <c r="J111" s="37"/>
      <c r="K111" s="37" t="str">
        <f>+Autodiagnóstico!E52</f>
        <v xml:space="preserve">Indicadores de Proceso  Logro: Servicios Tecnológicos
</v>
      </c>
      <c r="L111" s="37">
        <v>100</v>
      </c>
      <c r="M111" s="38">
        <f>+Autodiagnóstico!F52</f>
        <v>91.666666666666671</v>
      </c>
      <c r="N111" s="37"/>
      <c r="O111" s="37"/>
      <c r="P111" s="37"/>
      <c r="Q111" s="37"/>
      <c r="R111" s="37"/>
      <c r="S111" s="37"/>
      <c r="T111" s="37"/>
      <c r="U111" s="36"/>
    </row>
    <row r="112" spans="2:21" x14ac:dyDescent="0.15">
      <c r="B112" s="35"/>
      <c r="C112" s="37"/>
      <c r="D112" s="37"/>
      <c r="E112" s="37"/>
      <c r="F112" s="37"/>
      <c r="G112" s="37"/>
      <c r="H112" s="37"/>
      <c r="I112" s="37"/>
      <c r="J112" s="37"/>
      <c r="K112" s="37" t="str">
        <f>+Autodiagnóstico!E58</f>
        <v>Indicador de Proceso
Logro: Uso y Apropiación</v>
      </c>
      <c r="L112" s="37">
        <v>100</v>
      </c>
      <c r="M112" s="38">
        <f>+Autodiagnóstico!F58</f>
        <v>100</v>
      </c>
      <c r="N112" s="37"/>
      <c r="O112" s="37"/>
      <c r="P112" s="37"/>
      <c r="Q112" s="37"/>
      <c r="R112" s="37"/>
      <c r="S112" s="37"/>
      <c r="T112" s="37"/>
      <c r="U112" s="36"/>
    </row>
    <row r="113" spans="2:21" x14ac:dyDescent="0.15">
      <c r="B113" s="35"/>
      <c r="C113" s="37"/>
      <c r="D113" s="37"/>
      <c r="E113" s="37"/>
      <c r="F113" s="37"/>
      <c r="G113" s="37"/>
      <c r="H113" s="37"/>
      <c r="I113" s="37"/>
      <c r="J113" s="37"/>
      <c r="K113" s="37" t="str">
        <f>+Autodiagnóstico!E59</f>
        <v>Indicador de Proceso
Logro: Capacidades Institucionales</v>
      </c>
      <c r="L113" s="37">
        <v>100</v>
      </c>
      <c r="M113" s="38">
        <f>+Autodiagnóstico!F59</f>
        <v>100</v>
      </c>
      <c r="N113" s="37"/>
      <c r="O113" s="37"/>
      <c r="P113" s="37"/>
      <c r="Q113" s="37"/>
      <c r="R113" s="37"/>
      <c r="S113" s="37"/>
      <c r="T113" s="37"/>
      <c r="U113" s="36"/>
    </row>
    <row r="114" spans="2:21" x14ac:dyDescent="0.15">
      <c r="B114" s="35"/>
      <c r="C114" s="37"/>
      <c r="D114" s="37"/>
      <c r="E114" s="37"/>
      <c r="F114" s="37"/>
      <c r="G114" s="37"/>
      <c r="H114" s="37"/>
      <c r="I114" s="37"/>
      <c r="J114" s="37"/>
      <c r="K114" s="37" t="str">
        <f>+Autodiagnóstico!E63</f>
        <v xml:space="preserve">Indicadores de resultado TIC para la Gestión </v>
      </c>
      <c r="L114" s="37">
        <v>100</v>
      </c>
      <c r="M114" s="38">
        <f>+Autodiagnóstico!F63</f>
        <v>97.5</v>
      </c>
      <c r="N114" s="37"/>
      <c r="O114" s="37"/>
      <c r="P114" s="37"/>
      <c r="Q114" s="37"/>
      <c r="R114" s="37"/>
      <c r="S114" s="37"/>
      <c r="T114" s="37"/>
      <c r="U114" s="36"/>
    </row>
    <row r="115" spans="2:21" x14ac:dyDescent="0.15">
      <c r="B115" s="35"/>
      <c r="C115" s="37"/>
      <c r="D115" s="37"/>
      <c r="E115" s="37"/>
      <c r="F115" s="37"/>
      <c r="G115" s="37"/>
      <c r="H115" s="37"/>
      <c r="I115" s="37"/>
      <c r="J115" s="37"/>
      <c r="K115" s="37"/>
      <c r="L115" s="37"/>
      <c r="M115" s="37"/>
      <c r="N115" s="37"/>
      <c r="O115" s="37"/>
      <c r="P115" s="37"/>
      <c r="Q115" s="37"/>
      <c r="R115" s="37"/>
      <c r="S115" s="37"/>
      <c r="T115" s="37"/>
      <c r="U115" s="36"/>
    </row>
    <row r="116" spans="2:21" x14ac:dyDescent="0.15">
      <c r="B116" s="35"/>
      <c r="C116" s="37"/>
      <c r="D116" s="37"/>
      <c r="E116" s="37"/>
      <c r="F116" s="37"/>
      <c r="G116" s="37"/>
      <c r="H116" s="37"/>
      <c r="I116" s="37"/>
      <c r="J116" s="37"/>
      <c r="K116" s="37"/>
      <c r="L116" s="37"/>
      <c r="M116" s="37"/>
      <c r="N116" s="37"/>
      <c r="O116" s="37"/>
      <c r="P116" s="37"/>
      <c r="Q116" s="37"/>
      <c r="R116" s="37"/>
      <c r="S116" s="37"/>
      <c r="T116" s="37"/>
      <c r="U116" s="36"/>
    </row>
    <row r="117" spans="2:21" x14ac:dyDescent="0.15">
      <c r="B117" s="35"/>
      <c r="C117" s="37"/>
      <c r="D117" s="37"/>
      <c r="E117" s="37"/>
      <c r="F117" s="37"/>
      <c r="G117" s="37"/>
      <c r="H117" s="37"/>
      <c r="I117" s="37"/>
      <c r="J117" s="37"/>
      <c r="K117" s="37"/>
      <c r="L117" s="37"/>
      <c r="M117" s="37"/>
      <c r="N117" s="37"/>
      <c r="O117" s="37"/>
      <c r="P117" s="37"/>
      <c r="Q117" s="37"/>
      <c r="R117" s="37"/>
      <c r="S117" s="37"/>
      <c r="T117" s="37"/>
      <c r="U117" s="36"/>
    </row>
    <row r="118" spans="2:21" x14ac:dyDescent="0.15">
      <c r="B118" s="35"/>
      <c r="C118" s="37"/>
      <c r="D118" s="37"/>
      <c r="E118" s="37"/>
      <c r="F118" s="37"/>
      <c r="G118" s="37"/>
      <c r="H118" s="37"/>
      <c r="I118" s="37"/>
      <c r="J118" s="37"/>
      <c r="K118" s="37"/>
      <c r="L118" s="37"/>
      <c r="M118" s="37"/>
      <c r="N118" s="37"/>
      <c r="O118" s="37"/>
      <c r="P118" s="37"/>
      <c r="Q118" s="37"/>
      <c r="R118" s="37"/>
      <c r="S118" s="37"/>
      <c r="T118" s="37"/>
      <c r="U118" s="36"/>
    </row>
    <row r="119" spans="2:21" x14ac:dyDescent="0.15">
      <c r="B119" s="35"/>
      <c r="C119" s="37"/>
      <c r="D119" s="37"/>
      <c r="E119" s="37"/>
      <c r="F119" s="37"/>
      <c r="G119" s="37"/>
      <c r="H119" s="37"/>
      <c r="I119" s="37"/>
      <c r="J119" s="37"/>
      <c r="K119" s="37"/>
      <c r="L119" s="37"/>
      <c r="M119" s="37"/>
      <c r="N119" s="37"/>
      <c r="O119" s="37"/>
      <c r="P119" s="37"/>
      <c r="Q119" s="37"/>
      <c r="R119" s="37"/>
      <c r="S119" s="37"/>
      <c r="T119" s="37"/>
      <c r="U119" s="36"/>
    </row>
    <row r="120" spans="2:21" x14ac:dyDescent="0.15">
      <c r="B120" s="35"/>
      <c r="C120" s="37"/>
      <c r="D120" s="37"/>
      <c r="E120" s="37"/>
      <c r="F120" s="37"/>
      <c r="G120" s="37"/>
      <c r="H120" s="37"/>
      <c r="I120" s="37"/>
      <c r="J120" s="37"/>
      <c r="K120" s="37"/>
      <c r="L120" s="37"/>
      <c r="M120" s="37"/>
      <c r="N120" s="37"/>
      <c r="O120" s="37"/>
      <c r="P120" s="37"/>
      <c r="Q120" s="37"/>
      <c r="R120" s="37"/>
      <c r="S120" s="37"/>
      <c r="T120" s="37"/>
      <c r="U120" s="36"/>
    </row>
    <row r="121" spans="2:21" x14ac:dyDescent="0.15">
      <c r="B121" s="35"/>
      <c r="C121" s="37"/>
      <c r="D121" s="37"/>
      <c r="E121" s="37"/>
      <c r="F121" s="37"/>
      <c r="G121" s="37"/>
      <c r="H121" s="37"/>
      <c r="I121" s="37"/>
      <c r="J121" s="37"/>
      <c r="K121" s="37"/>
      <c r="L121" s="37"/>
      <c r="M121" s="37"/>
      <c r="N121" s="37"/>
      <c r="O121" s="37"/>
      <c r="P121" s="37"/>
      <c r="Q121" s="37"/>
      <c r="R121" s="37"/>
      <c r="S121" s="37"/>
      <c r="T121" s="37"/>
      <c r="U121" s="36"/>
    </row>
    <row r="122" spans="2:21" x14ac:dyDescent="0.15">
      <c r="B122" s="35"/>
      <c r="C122" s="37"/>
      <c r="D122" s="37"/>
      <c r="E122" s="37"/>
      <c r="F122" s="37"/>
      <c r="G122" s="37"/>
      <c r="H122" s="37"/>
      <c r="I122" s="37"/>
      <c r="J122" s="37"/>
      <c r="K122" s="37"/>
      <c r="L122" s="37"/>
      <c r="M122" s="37"/>
      <c r="N122" s="37"/>
      <c r="O122" s="37"/>
      <c r="P122" s="37"/>
      <c r="Q122" s="37"/>
      <c r="R122" s="37"/>
      <c r="S122" s="37"/>
      <c r="T122" s="37"/>
      <c r="U122" s="36"/>
    </row>
    <row r="123" spans="2:21" x14ac:dyDescent="0.15">
      <c r="B123" s="35"/>
      <c r="C123" s="37"/>
      <c r="D123" s="37"/>
      <c r="E123" s="37"/>
      <c r="F123" s="37"/>
      <c r="G123" s="37"/>
      <c r="H123" s="37"/>
      <c r="I123" s="37"/>
      <c r="J123" s="37"/>
      <c r="K123" s="37"/>
      <c r="L123" s="37"/>
      <c r="M123" s="37"/>
      <c r="N123" s="37"/>
      <c r="O123" s="37"/>
      <c r="P123" s="37"/>
      <c r="Q123" s="37"/>
      <c r="R123" s="37"/>
      <c r="S123" s="37"/>
      <c r="T123" s="37"/>
      <c r="U123" s="36"/>
    </row>
    <row r="124" spans="2:21" x14ac:dyDescent="0.15">
      <c r="B124" s="35"/>
      <c r="C124" s="37"/>
      <c r="D124" s="37"/>
      <c r="E124" s="37"/>
      <c r="F124" s="37"/>
      <c r="G124" s="37"/>
      <c r="H124" s="37"/>
      <c r="I124" s="37"/>
      <c r="J124" s="37"/>
      <c r="K124" s="37"/>
      <c r="L124" s="37"/>
      <c r="M124" s="37"/>
      <c r="N124" s="37"/>
      <c r="O124" s="37"/>
      <c r="P124" s="37"/>
      <c r="Q124" s="37"/>
      <c r="R124" s="37"/>
      <c r="S124" s="37"/>
      <c r="T124" s="37"/>
      <c r="U124" s="36"/>
    </row>
    <row r="125" spans="2:21" x14ac:dyDescent="0.15">
      <c r="B125" s="35"/>
      <c r="C125" s="37"/>
      <c r="D125" s="37"/>
      <c r="E125" s="37"/>
      <c r="F125" s="37"/>
      <c r="G125" s="37"/>
      <c r="H125" s="37"/>
      <c r="I125" s="37"/>
      <c r="J125" s="37"/>
      <c r="K125" s="37"/>
      <c r="L125" s="37"/>
      <c r="M125" s="37"/>
      <c r="N125" s="37"/>
      <c r="O125" s="37"/>
      <c r="P125" s="37"/>
      <c r="Q125" s="37"/>
      <c r="R125" s="37"/>
      <c r="S125" s="37"/>
      <c r="T125" s="37"/>
      <c r="U125" s="36"/>
    </row>
    <row r="126" spans="2:21" x14ac:dyDescent="0.15">
      <c r="B126" s="35"/>
      <c r="C126" s="37"/>
      <c r="D126" s="37"/>
      <c r="E126" s="37"/>
      <c r="F126" s="37"/>
      <c r="G126" s="37"/>
      <c r="H126" s="37"/>
      <c r="I126" s="37"/>
      <c r="J126" s="37"/>
      <c r="K126" s="37"/>
      <c r="L126" s="37"/>
      <c r="M126" s="37"/>
      <c r="N126" s="37"/>
      <c r="O126" s="37"/>
      <c r="P126" s="37"/>
      <c r="Q126" s="37"/>
      <c r="R126" s="37"/>
      <c r="S126" s="37"/>
      <c r="T126" s="37"/>
      <c r="U126" s="36"/>
    </row>
    <row r="127" spans="2:21" x14ac:dyDescent="0.15">
      <c r="B127" s="35"/>
      <c r="C127" s="37"/>
      <c r="D127" s="37"/>
      <c r="E127" s="37"/>
      <c r="F127" s="37"/>
      <c r="G127" s="37"/>
      <c r="H127" s="37"/>
      <c r="I127" s="37"/>
      <c r="J127" s="37"/>
      <c r="K127" s="37"/>
      <c r="L127" s="37"/>
      <c r="M127" s="37"/>
      <c r="N127" s="37"/>
      <c r="O127" s="37"/>
      <c r="P127" s="37"/>
      <c r="Q127" s="37"/>
      <c r="R127" s="37"/>
      <c r="S127" s="37"/>
      <c r="T127" s="37"/>
      <c r="U127" s="36"/>
    </row>
    <row r="128" spans="2:21" x14ac:dyDescent="0.15">
      <c r="B128" s="35"/>
      <c r="C128" s="37"/>
      <c r="D128" s="37"/>
      <c r="E128" s="37"/>
      <c r="F128" s="37"/>
      <c r="G128" s="37"/>
      <c r="H128" s="37"/>
      <c r="I128" s="37"/>
      <c r="J128" s="37"/>
      <c r="K128" s="37"/>
      <c r="L128" s="37"/>
      <c r="M128" s="37"/>
      <c r="N128" s="37"/>
      <c r="O128" s="37"/>
      <c r="P128" s="37"/>
      <c r="Q128" s="37"/>
      <c r="R128" s="37"/>
      <c r="S128" s="37"/>
      <c r="T128" s="37"/>
      <c r="U128" s="36"/>
    </row>
    <row r="129" spans="2:21" x14ac:dyDescent="0.15">
      <c r="B129" s="35"/>
      <c r="C129" s="37"/>
      <c r="D129" s="37"/>
      <c r="E129" s="37"/>
      <c r="F129" s="37"/>
      <c r="G129" s="37"/>
      <c r="H129" s="37"/>
      <c r="I129" s="37"/>
      <c r="J129" s="37"/>
      <c r="K129" s="443" t="s">
        <v>319</v>
      </c>
      <c r="L129" s="443"/>
      <c r="M129" s="443"/>
      <c r="N129" s="443"/>
      <c r="O129" s="37"/>
      <c r="P129" s="37"/>
      <c r="Q129" s="37"/>
      <c r="R129" s="37"/>
      <c r="S129" s="37"/>
      <c r="T129" s="37"/>
      <c r="U129" s="36"/>
    </row>
    <row r="130" spans="2:21" x14ac:dyDescent="0.15">
      <c r="B130" s="35"/>
      <c r="C130" s="37"/>
      <c r="D130" s="37"/>
      <c r="E130" s="37"/>
      <c r="F130" s="37"/>
      <c r="G130" s="37"/>
      <c r="H130" s="37"/>
      <c r="I130" s="37"/>
      <c r="J130" s="37"/>
      <c r="K130" s="445" t="str">
        <f>+Autodiagnóstico!C69</f>
        <v xml:space="preserve">Seguridad y privacidad de la información </v>
      </c>
      <c r="L130" s="445">
        <f>+Autodiagnóstico!C86</f>
        <v>0</v>
      </c>
      <c r="M130" s="445"/>
      <c r="N130" s="445"/>
      <c r="O130" s="37"/>
      <c r="P130" s="37"/>
      <c r="Q130" s="37"/>
      <c r="R130" s="37"/>
      <c r="S130" s="37"/>
      <c r="T130" s="37"/>
      <c r="U130" s="36"/>
    </row>
    <row r="131" spans="2:21" x14ac:dyDescent="0.15">
      <c r="B131" s="35"/>
      <c r="C131" s="37"/>
      <c r="D131" s="37"/>
      <c r="E131" s="37"/>
      <c r="F131" s="37"/>
      <c r="G131" s="37"/>
      <c r="H131" s="37"/>
      <c r="I131" s="37"/>
      <c r="J131" s="37"/>
      <c r="K131" s="37"/>
      <c r="L131" s="37"/>
      <c r="M131" s="37"/>
      <c r="N131" s="37"/>
      <c r="O131" s="37"/>
      <c r="P131" s="37"/>
      <c r="Q131" s="37"/>
      <c r="R131" s="37"/>
      <c r="S131" s="37"/>
      <c r="T131" s="37"/>
      <c r="U131" s="36"/>
    </row>
    <row r="132" spans="2:21" x14ac:dyDescent="0.15">
      <c r="B132" s="35"/>
      <c r="C132" s="37"/>
      <c r="D132" s="37"/>
      <c r="E132" s="37"/>
      <c r="F132" s="37"/>
      <c r="G132" s="37"/>
      <c r="H132" s="37"/>
      <c r="I132" s="37"/>
      <c r="J132" s="37"/>
      <c r="K132" s="37"/>
      <c r="L132" s="37"/>
      <c r="M132" s="37"/>
      <c r="N132" s="37"/>
      <c r="O132" s="37"/>
      <c r="P132" s="37"/>
      <c r="Q132" s="37"/>
      <c r="R132" s="37"/>
      <c r="S132" s="37"/>
      <c r="T132" s="37"/>
      <c r="U132" s="36"/>
    </row>
    <row r="133" spans="2:21" x14ac:dyDescent="0.15">
      <c r="B133" s="35"/>
      <c r="C133" s="37"/>
      <c r="D133" s="37"/>
      <c r="E133" s="37"/>
      <c r="F133" s="37"/>
      <c r="G133" s="37"/>
      <c r="H133" s="37"/>
      <c r="I133" s="37"/>
      <c r="J133" s="37"/>
      <c r="K133" s="37" t="s">
        <v>320</v>
      </c>
      <c r="L133" s="37" t="s">
        <v>30</v>
      </c>
      <c r="M133" s="37" t="s">
        <v>307</v>
      </c>
      <c r="N133" s="37"/>
      <c r="O133" s="37"/>
      <c r="P133" s="37"/>
      <c r="Q133" s="37"/>
      <c r="R133" s="37"/>
      <c r="S133" s="37"/>
      <c r="T133" s="37"/>
      <c r="U133" s="36"/>
    </row>
    <row r="134" spans="2:21" x14ac:dyDescent="0.15">
      <c r="B134" s="35"/>
      <c r="C134" s="37"/>
      <c r="D134" s="37"/>
      <c r="E134" s="37"/>
      <c r="F134" s="37"/>
      <c r="G134" s="37"/>
      <c r="H134" s="37"/>
      <c r="I134" s="37"/>
      <c r="J134" s="37"/>
      <c r="K134" s="37" t="str">
        <f>+Autodiagnóstico!E69</f>
        <v>Indicadores de Proceso Logro: Definición del marco de seguridad y privacidad de la información y de los sistemas de información</v>
      </c>
      <c r="L134" s="37">
        <v>100</v>
      </c>
      <c r="M134" s="38">
        <f>+Autodiagnóstico!F69</f>
        <v>100</v>
      </c>
      <c r="N134" s="37"/>
      <c r="O134" s="37"/>
      <c r="P134" s="37"/>
      <c r="Q134" s="37"/>
      <c r="R134" s="37"/>
      <c r="S134" s="37"/>
      <c r="T134" s="37"/>
      <c r="U134" s="36"/>
    </row>
    <row r="135" spans="2:21" x14ac:dyDescent="0.15">
      <c r="B135" s="35"/>
      <c r="C135" s="37"/>
      <c r="D135" s="37"/>
      <c r="E135" s="37"/>
      <c r="F135" s="37"/>
      <c r="G135" s="37"/>
      <c r="H135" s="37"/>
      <c r="I135" s="37"/>
      <c r="J135" s="37"/>
      <c r="K135" s="37" t="str">
        <f>+Autodiagnóstico!E80</f>
        <v>Indicadores de Proceso
Logro: Plan de seguridad y privacidad de la información y de los sistemas de información</v>
      </c>
      <c r="L135" s="37">
        <v>100</v>
      </c>
      <c r="M135" s="38">
        <f>+Autodiagnóstico!F80</f>
        <v>91.666666666666671</v>
      </c>
      <c r="N135" s="37"/>
      <c r="O135" s="37"/>
      <c r="P135" s="37"/>
      <c r="Q135" s="37"/>
      <c r="R135" s="37"/>
      <c r="S135" s="37"/>
      <c r="T135" s="37"/>
      <c r="U135" s="36"/>
    </row>
    <row r="136" spans="2:21" x14ac:dyDescent="0.15">
      <c r="B136" s="35"/>
      <c r="C136" s="37"/>
      <c r="D136" s="37"/>
      <c r="E136" s="37"/>
      <c r="F136" s="37"/>
      <c r="G136" s="37"/>
      <c r="H136" s="37"/>
      <c r="I136" s="37"/>
      <c r="J136" s="37"/>
      <c r="K136" s="37" t="str">
        <f>+Autodiagnóstico!E83</f>
        <v>Indicadores de Proceso Logro: Monitoreo y mejoramiento continuo</v>
      </c>
      <c r="L136" s="37">
        <v>100</v>
      </c>
      <c r="M136" s="38">
        <f>+Autodiagnóstico!F83</f>
        <v>66.5</v>
      </c>
      <c r="N136" s="37"/>
      <c r="O136" s="37"/>
      <c r="P136" s="37"/>
      <c r="Q136" s="37"/>
      <c r="R136" s="37"/>
      <c r="S136" s="37"/>
      <c r="T136" s="37"/>
      <c r="U136" s="36"/>
    </row>
    <row r="137" spans="2:21" x14ac:dyDescent="0.15">
      <c r="B137" s="35"/>
      <c r="C137" s="37"/>
      <c r="D137" s="37"/>
      <c r="E137" s="37"/>
      <c r="F137" s="37"/>
      <c r="G137" s="37"/>
      <c r="H137" s="37"/>
      <c r="I137" s="37"/>
      <c r="J137" s="37"/>
      <c r="K137" s="37" t="str">
        <f>+Autodiagnóstico!E90</f>
        <v>Indicadores de resultado Seguridad y Privacidad de la Información</v>
      </c>
      <c r="L137" s="37">
        <v>100</v>
      </c>
      <c r="M137" s="38">
        <f>+Autodiagnóstico!F90</f>
        <v>87.5</v>
      </c>
      <c r="N137" s="37"/>
      <c r="O137" s="37"/>
      <c r="P137" s="37"/>
      <c r="Q137" s="37"/>
      <c r="R137" s="37"/>
      <c r="S137" s="37"/>
      <c r="T137" s="37"/>
      <c r="U137" s="36"/>
    </row>
    <row r="138" spans="2:21" x14ac:dyDescent="0.15">
      <c r="B138" s="35"/>
      <c r="C138" s="37"/>
      <c r="D138" s="37"/>
      <c r="E138" s="37"/>
      <c r="F138" s="37"/>
      <c r="G138" s="37"/>
      <c r="H138" s="37"/>
      <c r="I138" s="37"/>
      <c r="J138" s="37"/>
      <c r="K138" s="37"/>
      <c r="L138" s="37"/>
      <c r="M138" s="37"/>
      <c r="N138" s="37"/>
      <c r="O138" s="37"/>
      <c r="P138" s="37"/>
      <c r="Q138" s="37"/>
      <c r="R138" s="37"/>
      <c r="S138" s="37"/>
      <c r="T138" s="37"/>
      <c r="U138" s="36"/>
    </row>
    <row r="139" spans="2:21" x14ac:dyDescent="0.15">
      <c r="B139" s="35"/>
      <c r="C139" s="37"/>
      <c r="D139" s="37"/>
      <c r="E139" s="37"/>
      <c r="F139" s="37"/>
      <c r="G139" s="37"/>
      <c r="H139" s="37"/>
      <c r="I139" s="37"/>
      <c r="J139" s="37"/>
      <c r="K139" s="37"/>
      <c r="L139" s="37"/>
      <c r="M139" s="37"/>
      <c r="N139" s="37"/>
      <c r="O139" s="37"/>
      <c r="P139" s="37"/>
      <c r="Q139" s="37"/>
      <c r="R139" s="37"/>
      <c r="S139" s="37"/>
      <c r="T139" s="37"/>
      <c r="U139" s="36"/>
    </row>
    <row r="140" spans="2:21" x14ac:dyDescent="0.15">
      <c r="B140" s="35"/>
      <c r="C140" s="37"/>
      <c r="D140" s="37"/>
      <c r="E140" s="37"/>
      <c r="F140" s="37"/>
      <c r="G140" s="37"/>
      <c r="H140" s="37"/>
      <c r="I140" s="37"/>
      <c r="J140" s="37"/>
      <c r="K140" s="37"/>
      <c r="L140" s="37"/>
      <c r="M140" s="37"/>
      <c r="N140" s="37"/>
      <c r="O140" s="37"/>
      <c r="P140" s="37"/>
      <c r="Q140" s="37"/>
      <c r="R140" s="37"/>
      <c r="S140" s="37"/>
      <c r="T140" s="37"/>
      <c r="U140" s="36"/>
    </row>
    <row r="141" spans="2:21" x14ac:dyDescent="0.15">
      <c r="B141" s="35"/>
      <c r="C141" s="37"/>
      <c r="D141" s="37"/>
      <c r="E141" s="37"/>
      <c r="F141" s="37"/>
      <c r="G141" s="37"/>
      <c r="H141" s="37"/>
      <c r="I141" s="37"/>
      <c r="J141" s="37"/>
      <c r="K141" s="37"/>
      <c r="L141" s="37"/>
      <c r="M141" s="37"/>
      <c r="N141" s="37"/>
      <c r="O141" s="37"/>
      <c r="P141" s="37"/>
      <c r="Q141" s="37"/>
      <c r="R141" s="37"/>
      <c r="S141" s="37"/>
      <c r="T141" s="37"/>
      <c r="U141" s="36"/>
    </row>
    <row r="142" spans="2:21" x14ac:dyDescent="0.15">
      <c r="B142" s="35"/>
      <c r="C142" s="37"/>
      <c r="D142" s="37"/>
      <c r="E142" s="37"/>
      <c r="F142" s="37"/>
      <c r="G142" s="37"/>
      <c r="H142" s="37"/>
      <c r="I142" s="37"/>
      <c r="J142" s="37"/>
      <c r="K142" s="37"/>
      <c r="L142" s="37"/>
      <c r="M142" s="37"/>
      <c r="N142" s="37"/>
      <c r="O142" s="37"/>
      <c r="P142" s="37"/>
      <c r="Q142" s="37"/>
      <c r="R142" s="37"/>
      <c r="S142" s="37"/>
      <c r="T142" s="37"/>
      <c r="U142" s="36"/>
    </row>
    <row r="143" spans="2:21" x14ac:dyDescent="0.15">
      <c r="B143" s="35"/>
      <c r="C143" s="37"/>
      <c r="D143" s="37"/>
      <c r="E143" s="37"/>
      <c r="F143" s="37"/>
      <c r="G143" s="37"/>
      <c r="H143" s="37"/>
      <c r="I143" s="37"/>
      <c r="J143" s="37"/>
      <c r="K143" s="37"/>
      <c r="L143" s="37"/>
      <c r="M143" s="37"/>
      <c r="N143" s="37"/>
      <c r="O143" s="37"/>
      <c r="P143" s="37"/>
      <c r="Q143" s="37"/>
      <c r="R143" s="37"/>
      <c r="S143" s="37"/>
      <c r="T143" s="37"/>
      <c r="U143" s="36"/>
    </row>
    <row r="144" spans="2:21" x14ac:dyDescent="0.15">
      <c r="B144" s="35"/>
      <c r="C144" s="37"/>
      <c r="D144" s="37"/>
      <c r="E144" s="37"/>
      <c r="F144" s="37"/>
      <c r="G144" s="37"/>
      <c r="H144" s="37"/>
      <c r="I144" s="37"/>
      <c r="J144" s="37"/>
      <c r="K144" s="37"/>
      <c r="L144" s="37"/>
      <c r="M144" s="37"/>
      <c r="N144" s="37"/>
      <c r="O144" s="37"/>
      <c r="P144" s="37"/>
      <c r="Q144" s="37"/>
      <c r="R144" s="37"/>
      <c r="S144" s="37"/>
      <c r="T144" s="37"/>
      <c r="U144" s="36"/>
    </row>
    <row r="145" spans="2:21" x14ac:dyDescent="0.15">
      <c r="B145" s="35"/>
      <c r="C145" s="37"/>
      <c r="D145" s="37"/>
      <c r="E145" s="37"/>
      <c r="F145" s="37"/>
      <c r="G145" s="37"/>
      <c r="H145" s="37"/>
      <c r="I145" s="37"/>
      <c r="J145" s="37"/>
      <c r="K145" s="37"/>
      <c r="L145" s="37"/>
      <c r="M145" s="37"/>
      <c r="N145" s="37"/>
      <c r="O145" s="37"/>
      <c r="P145" s="37"/>
      <c r="Q145" s="37"/>
      <c r="R145" s="37"/>
      <c r="S145" s="37"/>
      <c r="T145" s="37"/>
      <c r="U145" s="36"/>
    </row>
    <row r="146" spans="2:21" x14ac:dyDescent="0.15">
      <c r="B146" s="35"/>
      <c r="C146" s="37"/>
      <c r="D146" s="37"/>
      <c r="E146" s="37"/>
      <c r="F146" s="37"/>
      <c r="G146" s="37"/>
      <c r="H146" s="37"/>
      <c r="I146" s="37"/>
      <c r="J146" s="37"/>
      <c r="K146" s="37"/>
      <c r="L146" s="37"/>
      <c r="M146" s="37"/>
      <c r="N146" s="37"/>
      <c r="O146" s="37"/>
      <c r="P146" s="37"/>
      <c r="Q146" s="37"/>
      <c r="R146" s="37"/>
      <c r="S146" s="37"/>
      <c r="T146" s="37"/>
      <c r="U146" s="36"/>
    </row>
    <row r="147" spans="2:21" x14ac:dyDescent="0.15">
      <c r="B147" s="35"/>
      <c r="C147" s="37"/>
      <c r="D147" s="37"/>
      <c r="E147" s="37"/>
      <c r="F147" s="37"/>
      <c r="G147" s="37"/>
      <c r="H147" s="37"/>
      <c r="I147" s="37"/>
      <c r="J147" s="37"/>
      <c r="K147" s="37"/>
      <c r="L147" s="37"/>
      <c r="M147" s="37"/>
      <c r="N147" s="37"/>
      <c r="O147" s="37"/>
      <c r="P147" s="37"/>
      <c r="Q147" s="37"/>
      <c r="R147" s="37"/>
      <c r="S147" s="37"/>
      <c r="T147" s="37"/>
      <c r="U147" s="36"/>
    </row>
    <row r="148" spans="2:21" x14ac:dyDescent="0.15">
      <c r="B148" s="35"/>
      <c r="C148" s="37"/>
      <c r="D148" s="37"/>
      <c r="E148" s="37"/>
      <c r="F148" s="37"/>
      <c r="G148" s="37"/>
      <c r="H148" s="37"/>
      <c r="I148" s="37"/>
      <c r="J148" s="37"/>
      <c r="K148" s="37"/>
      <c r="L148" s="37"/>
      <c r="M148" s="37"/>
      <c r="N148" s="37"/>
      <c r="O148" s="37"/>
      <c r="P148" s="37"/>
      <c r="Q148" s="37"/>
      <c r="R148" s="37"/>
      <c r="S148" s="37"/>
      <c r="T148" s="37"/>
      <c r="U148" s="36"/>
    </row>
    <row r="149" spans="2:21" x14ac:dyDescent="0.15">
      <c r="B149" s="35"/>
      <c r="C149" s="37"/>
      <c r="D149" s="37"/>
      <c r="E149" s="37"/>
      <c r="F149" s="37"/>
      <c r="G149" s="37"/>
      <c r="H149" s="37"/>
      <c r="I149" s="37"/>
      <c r="J149" s="37"/>
      <c r="K149" s="37"/>
      <c r="L149" s="37"/>
      <c r="M149" s="37"/>
      <c r="N149" s="37"/>
      <c r="O149" s="37"/>
      <c r="P149" s="37"/>
      <c r="Q149" s="37"/>
      <c r="R149" s="37"/>
      <c r="S149" s="37"/>
      <c r="T149" s="37"/>
      <c r="U149" s="36"/>
    </row>
    <row r="150" spans="2:21" x14ac:dyDescent="0.15">
      <c r="B150" s="35"/>
      <c r="C150" s="37"/>
      <c r="D150" s="37"/>
      <c r="E150" s="37"/>
      <c r="F150" s="37"/>
      <c r="G150" s="37"/>
      <c r="H150" s="37"/>
      <c r="I150" s="37"/>
      <c r="J150" s="37"/>
      <c r="K150" s="37"/>
      <c r="L150" s="37"/>
      <c r="M150" s="37"/>
      <c r="N150" s="37"/>
      <c r="O150" s="37"/>
      <c r="P150" s="37"/>
      <c r="Q150" s="37"/>
      <c r="R150" s="37"/>
      <c r="S150" s="37"/>
      <c r="T150" s="37"/>
      <c r="U150" s="36"/>
    </row>
    <row r="151" spans="2:21" x14ac:dyDescent="0.15">
      <c r="B151" s="35"/>
      <c r="C151" s="37"/>
      <c r="D151" s="37"/>
      <c r="E151" s="37"/>
      <c r="F151" s="37"/>
      <c r="G151" s="37"/>
      <c r="H151" s="37"/>
      <c r="I151" s="37"/>
      <c r="J151" s="37"/>
      <c r="K151" s="37"/>
      <c r="L151" s="37"/>
      <c r="M151" s="37"/>
      <c r="N151" s="37"/>
      <c r="O151" s="37"/>
      <c r="P151" s="37"/>
      <c r="Q151" s="37"/>
      <c r="R151" s="37"/>
      <c r="S151" s="37"/>
      <c r="T151" s="37"/>
      <c r="U151" s="36"/>
    </row>
    <row r="152" spans="2:21" x14ac:dyDescent="0.15">
      <c r="B152" s="35"/>
      <c r="C152" s="37"/>
      <c r="D152" s="37"/>
      <c r="E152" s="37"/>
      <c r="F152" s="37"/>
      <c r="G152" s="37"/>
      <c r="H152" s="37"/>
      <c r="I152" s="37"/>
      <c r="J152" s="37"/>
      <c r="K152" s="37"/>
      <c r="L152" s="37"/>
      <c r="M152" s="37"/>
      <c r="N152" s="37"/>
      <c r="O152" s="37"/>
      <c r="P152" s="37"/>
      <c r="Q152" s="37"/>
      <c r="R152" s="37"/>
      <c r="S152" s="37"/>
      <c r="T152" s="37"/>
      <c r="U152" s="36"/>
    </row>
    <row r="153" spans="2:21" ht="15" thickBot="1" x14ac:dyDescent="0.2">
      <c r="B153" s="40"/>
      <c r="C153" s="41"/>
      <c r="D153" s="41"/>
      <c r="E153" s="41"/>
      <c r="F153" s="41"/>
      <c r="G153" s="41"/>
      <c r="H153" s="41"/>
      <c r="I153" s="41"/>
      <c r="J153" s="41"/>
      <c r="K153" s="41"/>
      <c r="L153" s="41"/>
      <c r="M153" s="41"/>
      <c r="N153" s="41"/>
      <c r="O153" s="41"/>
      <c r="P153" s="41"/>
      <c r="Q153" s="41"/>
      <c r="R153" s="41"/>
      <c r="S153" s="41"/>
      <c r="T153" s="41"/>
      <c r="U153" s="42"/>
    </row>
    <row r="154" spans="2:21" x14ac:dyDescent="0.15"/>
    <row r="155" spans="2:21" x14ac:dyDescent="0.15"/>
    <row r="156" spans="2:21" x14ac:dyDescent="0.15"/>
    <row r="157" spans="2:21" x14ac:dyDescent="0.15">
      <c r="C157" s="43"/>
      <c r="D157" s="44"/>
      <c r="E157" s="44"/>
      <c r="F157" s="44"/>
      <c r="O157" s="45"/>
      <c r="P157" s="46"/>
    </row>
    <row r="158" spans="2:21" x14ac:dyDescent="0.15">
      <c r="O158" s="45"/>
      <c r="P158" s="46"/>
    </row>
    <row r="159" spans="2:21" x14ac:dyDescent="0.15">
      <c r="O159" s="45"/>
      <c r="P159" s="46"/>
    </row>
    <row r="160" spans="2:21" x14ac:dyDescent="0.15"/>
    <row r="161" spans="11:12" ht="18" x14ac:dyDescent="0.2">
      <c r="K161" s="444" t="s">
        <v>61</v>
      </c>
      <c r="L161" s="444"/>
    </row>
    <row r="162" spans="11:12" x14ac:dyDescent="0.15"/>
    <row r="163" spans="11:12" x14ac:dyDescent="0.15"/>
    <row r="164" spans="11:12" x14ac:dyDescent="0.15"/>
  </sheetData>
  <mergeCells count="10">
    <mergeCell ref="C3:T3"/>
    <mergeCell ref="K53:N53"/>
    <mergeCell ref="K161:L161"/>
    <mergeCell ref="K54:N54"/>
    <mergeCell ref="K76:N76"/>
    <mergeCell ref="K77:N77"/>
    <mergeCell ref="K102:N102"/>
    <mergeCell ref="K103:N103"/>
    <mergeCell ref="K129:N129"/>
    <mergeCell ref="K130:N1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B1:N123"/>
  <sheetViews>
    <sheetView showGridLines="0" tabSelected="1" zoomScale="80" zoomScaleNormal="80" zoomScalePageLayoutView="90" workbookViewId="0">
      <selection activeCell="D35" sqref="D35:D36"/>
    </sheetView>
  </sheetViews>
  <sheetFormatPr baseColWidth="10" defaultColWidth="11.5" defaultRowHeight="16" zeroHeight="1" x14ac:dyDescent="0.2"/>
  <cols>
    <col min="1" max="1" width="1.5" style="1" customWidth="1"/>
    <col min="2" max="2" width="1.5" style="3" customWidth="1"/>
    <col min="3" max="3" width="19.33203125" style="1" customWidth="1"/>
    <col min="4" max="4" width="22.5" style="1" customWidth="1"/>
    <col min="5" max="5" width="54" style="1" customWidth="1"/>
    <col min="6" max="6" width="15.5" style="88" customWidth="1"/>
    <col min="7" max="7" width="50.5" style="1" hidden="1" customWidth="1"/>
    <col min="8" max="8" width="22.1640625" style="1" hidden="1" customWidth="1"/>
    <col min="9" max="9" width="61.5" style="1" hidden="1" customWidth="1"/>
    <col min="10" max="10" width="51.6640625" style="1" hidden="1" customWidth="1"/>
    <col min="11" max="11" width="40.6640625" style="251" customWidth="1"/>
    <col min="12" max="13" width="40.6640625" style="1" customWidth="1"/>
    <col min="14" max="14" width="1.5" style="1" customWidth="1"/>
    <col min="15" max="15" width="4.5" style="1" customWidth="1"/>
    <col min="16" max="16384" width="11.5" style="1"/>
  </cols>
  <sheetData>
    <row r="1" spans="2:14" ht="9.75" customHeight="1" thickBot="1" x14ac:dyDescent="0.25">
      <c r="K1" s="283"/>
    </row>
    <row r="2" spans="2:14" ht="93" customHeight="1" x14ac:dyDescent="0.2">
      <c r="B2" s="24"/>
      <c r="C2" s="25"/>
      <c r="D2" s="25"/>
      <c r="E2" s="25"/>
      <c r="F2" s="84"/>
      <c r="G2" s="25"/>
      <c r="H2" s="25"/>
      <c r="I2" s="25"/>
      <c r="J2" s="25"/>
      <c r="K2" s="254"/>
      <c r="L2" s="25"/>
      <c r="M2" s="25"/>
      <c r="N2" s="26"/>
    </row>
    <row r="3" spans="2:14" ht="33" customHeight="1" x14ac:dyDescent="0.2">
      <c r="B3" s="27"/>
      <c r="C3" s="350" t="s">
        <v>321</v>
      </c>
      <c r="D3" s="351"/>
      <c r="E3" s="351"/>
      <c r="F3" s="351"/>
      <c r="G3" s="351"/>
      <c r="H3" s="351"/>
      <c r="I3" s="351"/>
      <c r="J3" s="351"/>
      <c r="K3" s="351"/>
      <c r="L3" s="351"/>
      <c r="M3" s="351"/>
      <c r="N3" s="28"/>
    </row>
    <row r="4" spans="2:14" ht="12" customHeight="1" thickBot="1" x14ac:dyDescent="0.25">
      <c r="B4" s="27"/>
      <c r="C4" s="7"/>
      <c r="D4" s="7"/>
      <c r="E4" s="7"/>
      <c r="F4" s="85"/>
      <c r="G4" s="7"/>
      <c r="H4" s="7"/>
      <c r="I4" s="7"/>
      <c r="J4" s="7"/>
      <c r="K4" s="282"/>
      <c r="L4" s="7"/>
      <c r="M4" s="7"/>
      <c r="N4" s="28"/>
    </row>
    <row r="5" spans="2:14" ht="24" customHeight="1" thickTop="1" x14ac:dyDescent="0.2">
      <c r="B5" s="27"/>
      <c r="C5" s="456" t="s">
        <v>64</v>
      </c>
      <c r="D5" s="458" t="s">
        <v>322</v>
      </c>
      <c r="E5" s="458" t="s">
        <v>67</v>
      </c>
      <c r="F5" s="476" t="s">
        <v>323</v>
      </c>
      <c r="G5" s="470" t="s">
        <v>324</v>
      </c>
      <c r="H5" s="468" t="s">
        <v>325</v>
      </c>
      <c r="I5" s="468" t="s">
        <v>326</v>
      </c>
      <c r="J5" s="466" t="s">
        <v>327</v>
      </c>
      <c r="K5" s="462" t="s">
        <v>328</v>
      </c>
      <c r="L5" s="464" t="s">
        <v>329</v>
      </c>
      <c r="M5" s="460" t="s">
        <v>330</v>
      </c>
      <c r="N5" s="28"/>
    </row>
    <row r="6" spans="2:14" ht="47.25" customHeight="1" thickBot="1" x14ac:dyDescent="0.25">
      <c r="B6" s="29"/>
      <c r="C6" s="457"/>
      <c r="D6" s="459"/>
      <c r="E6" s="459"/>
      <c r="F6" s="477"/>
      <c r="G6" s="471"/>
      <c r="H6" s="469"/>
      <c r="I6" s="469"/>
      <c r="J6" s="467"/>
      <c r="K6" s="463"/>
      <c r="L6" s="465"/>
      <c r="M6" s="461"/>
      <c r="N6" s="28"/>
    </row>
    <row r="7" spans="2:14" ht="409.6" x14ac:dyDescent="0.2">
      <c r="B7" s="455"/>
      <c r="C7" s="366" t="s">
        <v>71</v>
      </c>
      <c r="D7" s="473" t="s">
        <v>331</v>
      </c>
      <c r="E7" s="144" t="str">
        <f>+Autodiagnóstico!G10</f>
        <v>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v>
      </c>
      <c r="F7" s="90">
        <f>+Autodiagnóstico!H10</f>
        <v>98</v>
      </c>
      <c r="G7" s="161" t="s">
        <v>332</v>
      </c>
      <c r="H7" s="162"/>
      <c r="I7" s="163" t="s">
        <v>333</v>
      </c>
      <c r="J7" s="163" t="s">
        <v>334</v>
      </c>
      <c r="K7" s="253" t="s">
        <v>335</v>
      </c>
      <c r="L7" s="260" t="s">
        <v>336</v>
      </c>
      <c r="M7" s="91"/>
      <c r="N7" s="28"/>
    </row>
    <row r="8" spans="2:14" ht="308" x14ac:dyDescent="0.2">
      <c r="B8" s="455"/>
      <c r="C8" s="366"/>
      <c r="D8" s="474"/>
      <c r="E8" s="145" t="str">
        <f>+Autodiagnóstico!G11</f>
        <v>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v>
      </c>
      <c r="F8" s="87">
        <f>+Autodiagnóstico!H11</f>
        <v>100</v>
      </c>
      <c r="G8" s="164" t="s">
        <v>337</v>
      </c>
      <c r="H8" s="165"/>
      <c r="I8" s="166" t="s">
        <v>338</v>
      </c>
      <c r="J8" s="166" t="s">
        <v>334</v>
      </c>
      <c r="K8" s="255"/>
      <c r="L8" s="79"/>
      <c r="M8" s="80"/>
      <c r="N8" s="28"/>
    </row>
    <row r="9" spans="2:14" ht="409.6" x14ac:dyDescent="0.2">
      <c r="B9" s="455"/>
      <c r="C9" s="366"/>
      <c r="D9" s="474"/>
      <c r="E9" s="145" t="str">
        <f>+Autodiagnóstico!G12</f>
        <v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v>
      </c>
      <c r="F9" s="87">
        <f>+Autodiagnóstico!H11</f>
        <v>100</v>
      </c>
      <c r="G9" s="164" t="s">
        <v>339</v>
      </c>
      <c r="H9" s="165"/>
      <c r="I9" s="166" t="s">
        <v>338</v>
      </c>
      <c r="J9" s="166" t="s">
        <v>334</v>
      </c>
      <c r="K9" s="255"/>
      <c r="L9" s="79"/>
      <c r="M9" s="80"/>
      <c r="N9" s="28"/>
    </row>
    <row r="10" spans="2:14" ht="65.25" customHeight="1" x14ac:dyDescent="0.15">
      <c r="B10" s="455"/>
      <c r="C10" s="366"/>
      <c r="D10" s="474"/>
      <c r="E10" s="146" t="str">
        <f>+Autodiagnóstico!G13</f>
        <v xml:space="preserve">
Indique el porcentaje de ejercicios de rendición de cuentas realizados por la entidad soportados en medios electrónicos respecto al total de ejercicios de rendición de cuentas realizados por la entidad durante el periodo evaluado
</v>
      </c>
      <c r="F10" s="87">
        <f>+Autodiagnóstico!H13</f>
        <v>100</v>
      </c>
      <c r="G10" s="164" t="s">
        <v>340</v>
      </c>
      <c r="H10" s="165"/>
      <c r="I10" s="166" t="s">
        <v>338</v>
      </c>
      <c r="J10" s="166" t="s">
        <v>334</v>
      </c>
      <c r="K10" s="255"/>
      <c r="L10" s="79"/>
      <c r="M10" s="80"/>
      <c r="N10" s="28"/>
    </row>
    <row r="11" spans="2:14" ht="111.75" customHeight="1" x14ac:dyDescent="0.2">
      <c r="B11" s="455"/>
      <c r="C11" s="366"/>
      <c r="D11" s="474"/>
      <c r="E11" s="145" t="str">
        <f>+Autodiagnóstico!G14</f>
        <v>Indique el porcentaje de datos abiertos actualizados y difundidos respecto del total de datos estratégicos identificados en el periodo evaluado</v>
      </c>
      <c r="F11" s="87">
        <f>+Autodiagnóstico!H14</f>
        <v>100</v>
      </c>
      <c r="G11" s="164" t="s">
        <v>341</v>
      </c>
      <c r="H11" s="165"/>
      <c r="I11" s="166" t="s">
        <v>338</v>
      </c>
      <c r="J11" s="166" t="s">
        <v>334</v>
      </c>
      <c r="K11" s="257" t="s">
        <v>342</v>
      </c>
      <c r="L11" s="260" t="s">
        <v>336</v>
      </c>
      <c r="M11" s="80"/>
      <c r="N11" s="28"/>
    </row>
    <row r="12" spans="2:14" ht="43.5" customHeight="1" thickBot="1" x14ac:dyDescent="0.25">
      <c r="B12" s="455"/>
      <c r="C12" s="366"/>
      <c r="D12" s="475"/>
      <c r="E12" s="152" t="str">
        <f>+Autodiagnóstico!G15</f>
        <v>¿La entidad realizó durante el periodo evaluado seguimiento al uso de datos abiertos publicados?</v>
      </c>
      <c r="F12" s="310">
        <f>+Autodiagnóstico!H15</f>
        <v>100</v>
      </c>
      <c r="G12" s="167"/>
      <c r="H12" s="168"/>
      <c r="I12" s="169" t="s">
        <v>338</v>
      </c>
      <c r="J12" s="169" t="s">
        <v>334</v>
      </c>
      <c r="K12" s="92"/>
      <c r="L12" s="94"/>
      <c r="M12" s="95"/>
      <c r="N12" s="28"/>
    </row>
    <row r="13" spans="2:14" ht="43.5" customHeight="1" thickBot="1" x14ac:dyDescent="0.25">
      <c r="B13" s="455"/>
      <c r="C13" s="366"/>
      <c r="D13" s="329"/>
      <c r="E13" s="321" t="s">
        <v>481</v>
      </c>
      <c r="F13" s="331">
        <f>SUM(F7:F12)/6</f>
        <v>99.666666666666671</v>
      </c>
      <c r="G13" s="314"/>
      <c r="H13" s="171"/>
      <c r="I13" s="172"/>
      <c r="J13" s="172"/>
      <c r="K13" s="100"/>
      <c r="L13" s="102"/>
      <c r="M13" s="103"/>
      <c r="N13" s="28"/>
    </row>
    <row r="14" spans="2:14" ht="55.5" customHeight="1" thickBot="1" x14ac:dyDescent="0.25">
      <c r="B14" s="455"/>
      <c r="C14" s="366"/>
      <c r="D14" s="297" t="s">
        <v>91</v>
      </c>
      <c r="E14" s="148" t="str">
        <f>+Autodiagnóstico!G16</f>
        <v>La entidad adelantó durante el periodo evaluado acciones, iniciativas o ejercicios de colaboración con terceros usando medios electrónicos para solucionar un problema de la Entidad</v>
      </c>
      <c r="F14" s="101">
        <f>+Autodiagnóstico!H16</f>
        <v>100</v>
      </c>
      <c r="G14" s="170" t="s">
        <v>343</v>
      </c>
      <c r="H14" s="171"/>
      <c r="I14" s="172" t="s">
        <v>338</v>
      </c>
      <c r="J14" s="172" t="s">
        <v>334</v>
      </c>
      <c r="K14" s="100"/>
      <c r="L14" s="102"/>
      <c r="M14" s="103"/>
      <c r="N14" s="28"/>
    </row>
    <row r="15" spans="2:14" ht="55.5" customHeight="1" thickBot="1" x14ac:dyDescent="0.25">
      <c r="B15" s="455"/>
      <c r="C15" s="366"/>
      <c r="D15" s="329"/>
      <c r="E15" s="321" t="s">
        <v>481</v>
      </c>
      <c r="F15" s="330">
        <f>F14</f>
        <v>100</v>
      </c>
      <c r="G15" s="170"/>
      <c r="H15" s="171"/>
      <c r="I15" s="172"/>
      <c r="J15" s="172"/>
      <c r="K15" s="100"/>
      <c r="L15" s="102"/>
      <c r="M15" s="103"/>
      <c r="N15" s="28"/>
    </row>
    <row r="16" spans="2:14" ht="209" thickBot="1" x14ac:dyDescent="0.25">
      <c r="B16" s="455"/>
      <c r="C16" s="366"/>
      <c r="D16" s="297" t="s">
        <v>95</v>
      </c>
      <c r="E16" s="149" t="str">
        <f>+Autodiagnóstico!G17</f>
        <v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v>
      </c>
      <c r="F16" s="104">
        <f>+Autodiagnóstico!H17</f>
        <v>57</v>
      </c>
      <c r="G16" s="173" t="s">
        <v>344</v>
      </c>
      <c r="H16" s="174"/>
      <c r="I16" s="175" t="s">
        <v>345</v>
      </c>
      <c r="J16" s="175" t="s">
        <v>334</v>
      </c>
      <c r="K16" s="258" t="s">
        <v>346</v>
      </c>
      <c r="L16" s="105"/>
      <c r="M16" s="106"/>
      <c r="N16" s="28"/>
    </row>
    <row r="17" spans="2:14" ht="54" customHeight="1" thickBot="1" x14ac:dyDescent="0.25">
      <c r="B17" s="455"/>
      <c r="C17" s="366"/>
      <c r="D17" s="329"/>
      <c r="E17" s="321" t="s">
        <v>481</v>
      </c>
      <c r="F17" s="330">
        <f>F16</f>
        <v>57</v>
      </c>
      <c r="G17" s="170"/>
      <c r="H17" s="171"/>
      <c r="I17" s="172"/>
      <c r="J17" s="172"/>
      <c r="K17" s="318"/>
      <c r="L17" s="102"/>
      <c r="M17" s="103"/>
      <c r="N17" s="28"/>
    </row>
    <row r="18" spans="2:14" ht="84" customHeight="1" x14ac:dyDescent="0.2">
      <c r="B18" s="455"/>
      <c r="C18" s="366"/>
      <c r="D18" s="473" t="s">
        <v>99</v>
      </c>
      <c r="E18" s="150" t="str">
        <f>+Autodiagnóstico!G18</f>
        <v>Indique el porcentaje de conjuntos de datos abiertos estratégicos publicados respecto del total de conjuntos de datos estratégicos identificados, durante el periodo evaluado</v>
      </c>
      <c r="F18" s="86">
        <f>+Autodiagnóstico!H18</f>
        <v>100</v>
      </c>
      <c r="G18" s="176" t="s">
        <v>341</v>
      </c>
      <c r="H18" s="177"/>
      <c r="I18" s="178"/>
      <c r="J18" s="179"/>
      <c r="K18" s="257" t="s">
        <v>342</v>
      </c>
      <c r="L18" s="260" t="s">
        <v>336</v>
      </c>
      <c r="M18" s="82"/>
      <c r="N18" s="28"/>
    </row>
    <row r="19" spans="2:14" ht="26" x14ac:dyDescent="0.2">
      <c r="B19" s="455"/>
      <c r="C19" s="366"/>
      <c r="D19" s="474"/>
      <c r="E19" s="145" t="str">
        <f>+Autodiagnóstico!G19</f>
        <v>Se realizaron publicaciones o aplicaciones a partir de los datos abiertos por la entidad, durante el periodo evaluado</v>
      </c>
      <c r="F19" s="87">
        <f>+Autodiagnóstico!H19</f>
        <v>100</v>
      </c>
      <c r="G19" s="164"/>
      <c r="H19" s="165"/>
      <c r="I19" s="166"/>
      <c r="J19" s="165"/>
      <c r="K19" s="78"/>
      <c r="L19" s="79"/>
      <c r="M19" s="80"/>
      <c r="N19" s="28"/>
    </row>
    <row r="20" spans="2:14" ht="49.5" customHeight="1" x14ac:dyDescent="0.2">
      <c r="B20" s="455"/>
      <c r="C20" s="366"/>
      <c r="D20" s="474"/>
      <c r="E20" s="145" t="str">
        <f>+Autodiagnóstico!G20</f>
        <v>Durante el periodo evaluado se generaron soluciones o insumos para la solución de las problemáticas o necesidades de la entidad ,a partir de las acciones, iniciativas o ejercicios de colaboración con terceros usando medios electrónicos.</v>
      </c>
      <c r="F20" s="87">
        <f>+Autodiagnóstico!H20</f>
        <v>100</v>
      </c>
      <c r="G20" s="164" t="s">
        <v>347</v>
      </c>
      <c r="H20" s="165"/>
      <c r="I20" s="166"/>
      <c r="J20" s="165"/>
      <c r="K20" s="78"/>
      <c r="L20" s="79"/>
      <c r="M20" s="80"/>
      <c r="N20" s="28"/>
    </row>
    <row r="21" spans="2:14" ht="196" thickBot="1" x14ac:dyDescent="0.25">
      <c r="B21" s="455"/>
      <c r="C21" s="367"/>
      <c r="D21" s="481"/>
      <c r="E21" s="151" t="str">
        <f>+Autodiagnóstico!G21</f>
        <v>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v>
      </c>
      <c r="F21" s="97">
        <f>+Autodiagnóstico!H21</f>
        <v>100</v>
      </c>
      <c r="G21" s="180" t="s">
        <v>348</v>
      </c>
      <c r="H21" s="181"/>
      <c r="I21" s="182"/>
      <c r="J21" s="181"/>
      <c r="K21" s="96"/>
      <c r="L21" s="98"/>
      <c r="M21" s="99"/>
      <c r="N21" s="28"/>
    </row>
    <row r="22" spans="2:14" ht="48.75" customHeight="1" thickBot="1" x14ac:dyDescent="0.25">
      <c r="B22" s="455"/>
      <c r="C22" s="319"/>
      <c r="D22" s="320"/>
      <c r="E22" s="321" t="s">
        <v>481</v>
      </c>
      <c r="F22" s="330">
        <f>SUM(F18:F21)/4</f>
        <v>100</v>
      </c>
      <c r="G22" s="170"/>
      <c r="H22" s="171"/>
      <c r="I22" s="172"/>
      <c r="J22" s="171"/>
      <c r="K22" s="100"/>
      <c r="L22" s="102"/>
      <c r="M22" s="103"/>
      <c r="N22" s="28"/>
    </row>
    <row r="23" spans="2:14" ht="78.75" customHeight="1" x14ac:dyDescent="0.2">
      <c r="B23" s="455"/>
      <c r="C23" s="446" t="s">
        <v>112</v>
      </c>
      <c r="D23" s="482" t="s">
        <v>113</v>
      </c>
      <c r="E23" s="150" t="str">
        <f>+Autodiagnóstico!G22</f>
        <v>Indique el porcentaje de trámites y Otros Procedimientos Administrativos (OPA) en línea de la entidad que contaron con caracterización de usuarios respecto del total de trámites y servicios en línea, para el periodo evaluado</v>
      </c>
      <c r="F23" s="86">
        <f>+Autodiagnóstico!H22</f>
        <v>0</v>
      </c>
      <c r="G23" s="176" t="s">
        <v>349</v>
      </c>
      <c r="H23" s="177"/>
      <c r="I23" s="183" t="s">
        <v>338</v>
      </c>
      <c r="J23" s="183" t="s">
        <v>334</v>
      </c>
      <c r="K23" s="258" t="s">
        <v>346</v>
      </c>
      <c r="L23" s="81"/>
      <c r="M23" s="82"/>
      <c r="N23" s="28"/>
    </row>
    <row r="24" spans="2:14" ht="65" x14ac:dyDescent="0.2">
      <c r="B24" s="455"/>
      <c r="C24" s="366"/>
      <c r="D24" s="474"/>
      <c r="E24" s="145" t="str">
        <f>+Autodiagnóstico!G23</f>
        <v>Indique el porcentaje de trámites y OPA en línea de la entidad que cumplieron criterios de accesibilidad respecto del total de trámites y servicios total y parcialmente en línea, para el periodo evaluado</v>
      </c>
      <c r="F24" s="87">
        <f>+Autodiagnóstico!H23</f>
        <v>0</v>
      </c>
      <c r="G24" s="164" t="s">
        <v>350</v>
      </c>
      <c r="H24" s="165"/>
      <c r="I24" s="184" t="s">
        <v>351</v>
      </c>
      <c r="J24" s="184" t="s">
        <v>334</v>
      </c>
      <c r="K24" s="258" t="s">
        <v>346</v>
      </c>
      <c r="L24" s="79"/>
      <c r="M24" s="80"/>
      <c r="N24" s="28"/>
    </row>
    <row r="25" spans="2:14" ht="51.75" customHeight="1" x14ac:dyDescent="0.2">
      <c r="B25" s="455"/>
      <c r="C25" s="366"/>
      <c r="D25" s="474"/>
      <c r="E25" s="145" t="str">
        <f>+Autodiagnóstico!G24</f>
        <v xml:space="preserve">Indique el porcentaje de trámites y OPA total y parcialmente en línea de la entidad que cumplieron criterios de usabilidad respecto del total de trámites y servicios total y parcialmente en línea, para el periodo evaluado </v>
      </c>
      <c r="F25" s="87">
        <f>+Autodiagnóstico!H24</f>
        <v>0</v>
      </c>
      <c r="G25" s="164" t="s">
        <v>339</v>
      </c>
      <c r="H25" s="165"/>
      <c r="I25" s="184" t="s">
        <v>338</v>
      </c>
      <c r="J25" s="184" t="s">
        <v>334</v>
      </c>
      <c r="K25" s="258" t="s">
        <v>346</v>
      </c>
      <c r="L25" s="79"/>
      <c r="M25" s="80"/>
      <c r="N25" s="28"/>
    </row>
    <row r="26" spans="2:14" ht="53" thickBot="1" x14ac:dyDescent="0.25">
      <c r="B26" s="455"/>
      <c r="C26" s="366"/>
      <c r="D26" s="475"/>
      <c r="E26" s="152" t="str">
        <f>+Autodiagnóstico!G25</f>
        <v>Indique el porcentaje de trámites y OPA parcial y totalmente en línea de la entidad que fueron promocionados para aumentar su uso, respecto del total de trámites y servicios total y parcialmente en línea, para el periodo evaluado</v>
      </c>
      <c r="F26" s="296">
        <f>+Autodiagnóstico!H25</f>
        <v>0</v>
      </c>
      <c r="G26" s="185"/>
      <c r="H26" s="186"/>
      <c r="I26" s="187" t="s">
        <v>338</v>
      </c>
      <c r="J26" s="187" t="s">
        <v>334</v>
      </c>
      <c r="K26" s="258" t="s">
        <v>346</v>
      </c>
      <c r="L26" s="107"/>
      <c r="M26" s="108"/>
      <c r="N26" s="28"/>
    </row>
    <row r="27" spans="2:14" ht="51" customHeight="1" thickBot="1" x14ac:dyDescent="0.25">
      <c r="B27" s="455"/>
      <c r="C27" s="366"/>
      <c r="D27" s="320"/>
      <c r="E27" s="321" t="s">
        <v>481</v>
      </c>
      <c r="F27" s="330">
        <v>0</v>
      </c>
      <c r="G27" s="170"/>
      <c r="H27" s="171"/>
      <c r="I27" s="199"/>
      <c r="J27" s="199"/>
      <c r="K27" s="322"/>
      <c r="L27" s="102"/>
      <c r="M27" s="103"/>
      <c r="N27" s="28"/>
    </row>
    <row r="28" spans="2:14" ht="41" customHeight="1" x14ac:dyDescent="0.2">
      <c r="B28" s="455"/>
      <c r="C28" s="366"/>
      <c r="D28" s="453" t="s">
        <v>122</v>
      </c>
      <c r="E28" s="153" t="str">
        <f>+Autodiagnóstico!G26</f>
        <v>Durante el periodo evaluado, la entidad contó con un formulario en su página Web para la recepción de peticiones, quejas, reclamos y denuncias</v>
      </c>
      <c r="F28" s="110">
        <f>+Autodiagnóstico!H26</f>
        <v>100</v>
      </c>
      <c r="G28" s="188" t="s">
        <v>352</v>
      </c>
      <c r="H28" s="189"/>
      <c r="I28" s="190"/>
      <c r="J28" s="190" t="s">
        <v>334</v>
      </c>
      <c r="K28" s="109"/>
      <c r="L28" s="111"/>
      <c r="M28" s="112"/>
      <c r="N28" s="28"/>
    </row>
    <row r="29" spans="2:14" ht="156" x14ac:dyDescent="0.2">
      <c r="B29" s="455"/>
      <c r="C29" s="366"/>
      <c r="D29" s="472"/>
      <c r="E29" s="145" t="str">
        <f>+Autodiagnóstico!G27</f>
        <v>Durante el periodo evaluado, la entidad ofreció la posibilidad de realizar peticiones, quejas, reclamos y denuncias a través de dispositivos móviles</v>
      </c>
      <c r="F29" s="87">
        <f>+Autodiagnóstico!H27</f>
        <v>100</v>
      </c>
      <c r="G29" s="164" t="s">
        <v>353</v>
      </c>
      <c r="H29" s="165"/>
      <c r="I29" s="184" t="s">
        <v>354</v>
      </c>
      <c r="J29" s="184" t="s">
        <v>334</v>
      </c>
      <c r="K29" s="78"/>
      <c r="L29" s="79"/>
      <c r="M29" s="80"/>
      <c r="N29" s="28"/>
    </row>
    <row r="30" spans="2:14" ht="74.25" customHeight="1" thickBot="1" x14ac:dyDescent="0.25">
      <c r="B30" s="455"/>
      <c r="C30" s="366"/>
      <c r="D30" s="454"/>
      <c r="E30" s="147" t="str">
        <f>+Autodiagnóstico!G28</f>
        <v>Durante el periodo evaluado, la entidad contó con un sistema de información para el registro ordenado y la gestión de Peticiones, Quejas, Reclamos y Denuncias  (PQRD) que centraliza todas las PQRD que ingresan por los diversos medios o canales</v>
      </c>
      <c r="F30" s="93">
        <f>+Autodiagnóstico!H28</f>
        <v>100</v>
      </c>
      <c r="G30" s="191" t="s">
        <v>353</v>
      </c>
      <c r="H30" s="168"/>
      <c r="I30" s="192" t="s">
        <v>354</v>
      </c>
      <c r="J30" s="192" t="s">
        <v>334</v>
      </c>
      <c r="K30" s="92"/>
      <c r="L30" s="94"/>
      <c r="M30" s="95"/>
      <c r="N30" s="28"/>
    </row>
    <row r="31" spans="2:14" ht="56.25" customHeight="1" thickBot="1" x14ac:dyDescent="0.25">
      <c r="B31" s="455"/>
      <c r="C31" s="366"/>
      <c r="D31" s="324"/>
      <c r="E31" s="321" t="s">
        <v>481</v>
      </c>
      <c r="F31" s="330">
        <f>SUM(F28:F30)/3</f>
        <v>100</v>
      </c>
      <c r="G31" s="170"/>
      <c r="H31" s="171"/>
      <c r="I31" s="199"/>
      <c r="J31" s="199"/>
      <c r="K31" s="323"/>
      <c r="L31" s="102"/>
      <c r="M31" s="103"/>
      <c r="N31" s="28"/>
    </row>
    <row r="32" spans="2:14" ht="39.75" customHeight="1" x14ac:dyDescent="0.2">
      <c r="B32" s="455"/>
      <c r="C32" s="366"/>
      <c r="D32" s="452" t="s">
        <v>132</v>
      </c>
      <c r="E32" s="153" t="str">
        <f>+Autodiagnóstico!G29</f>
        <v>Indique el porcentaje de certificaciones y constancias de la entidad que podían hacerse en línea respecto del total de certificaciones y constancias que existían en la entidad</v>
      </c>
      <c r="F32" s="110">
        <f>+Autodiagnóstico!H29</f>
        <v>0</v>
      </c>
      <c r="G32" s="188"/>
      <c r="H32" s="189"/>
      <c r="I32" s="190" t="s">
        <v>338</v>
      </c>
      <c r="J32" s="190" t="s">
        <v>334</v>
      </c>
      <c r="K32" s="258" t="s">
        <v>346</v>
      </c>
      <c r="L32" s="111"/>
      <c r="M32" s="112"/>
      <c r="N32" s="28"/>
    </row>
    <row r="33" spans="2:14" ht="238.5" customHeight="1" thickBot="1" x14ac:dyDescent="0.25">
      <c r="B33" s="455"/>
      <c r="C33" s="366"/>
      <c r="D33" s="452"/>
      <c r="E33" s="147" t="str">
        <f>+Autodiagnóstico!G30</f>
        <v>Indique el porcentaje de trámites y OPA en línea y parcialmente en línea de la entidad respecto del total de trámites y OPA inscritos en el SUIT</v>
      </c>
      <c r="F33" s="93">
        <f>+Autodiagnóstico!H30</f>
        <v>0</v>
      </c>
      <c r="G33" s="191"/>
      <c r="H33" s="168"/>
      <c r="I33" s="192" t="s">
        <v>355</v>
      </c>
      <c r="J33" s="192" t="s">
        <v>334</v>
      </c>
      <c r="K33" s="258" t="s">
        <v>346</v>
      </c>
      <c r="L33" s="94"/>
      <c r="M33" s="95"/>
      <c r="N33" s="28"/>
    </row>
    <row r="34" spans="2:14" ht="52.5" customHeight="1" thickBot="1" x14ac:dyDescent="0.25">
      <c r="B34" s="455"/>
      <c r="C34" s="366"/>
      <c r="D34" s="317"/>
      <c r="E34" s="321" t="s">
        <v>481</v>
      </c>
      <c r="F34" s="330">
        <v>0</v>
      </c>
      <c r="G34" s="170"/>
      <c r="H34" s="171"/>
      <c r="I34" s="199"/>
      <c r="J34" s="199"/>
      <c r="K34" s="258"/>
      <c r="L34" s="102"/>
      <c r="M34" s="103"/>
      <c r="N34" s="28"/>
    </row>
    <row r="35" spans="2:14" ht="52" x14ac:dyDescent="0.2">
      <c r="B35" s="455"/>
      <c r="C35" s="366"/>
      <c r="D35" s="452" t="s">
        <v>137</v>
      </c>
      <c r="E35" s="153" t="str">
        <f>+Autodiagnóstico!G31</f>
        <v>Indique en una escala de 0 a 100 el nivel de satisfacción de los usuarios de sus trámites y servicios en línea, durante el periodo evaluado</v>
      </c>
      <c r="F35" s="110">
        <f>+Autodiagnóstico!H31</f>
        <v>0</v>
      </c>
      <c r="G35" s="188" t="s">
        <v>356</v>
      </c>
      <c r="H35" s="189"/>
      <c r="I35" s="190"/>
      <c r="J35" s="190" t="s">
        <v>334</v>
      </c>
      <c r="K35" s="258" t="s">
        <v>346</v>
      </c>
      <c r="L35" s="111"/>
      <c r="M35" s="112"/>
      <c r="N35" s="28"/>
    </row>
    <row r="36" spans="2:14" ht="409.6" thickBot="1" x14ac:dyDescent="0.25">
      <c r="B36" s="455"/>
      <c r="C36" s="367"/>
      <c r="D36" s="480"/>
      <c r="E36" s="151" t="str">
        <f>+Autodiagnóstico!G32</f>
        <v>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v>
      </c>
      <c r="F36" s="97">
        <f>+Autodiagnóstico!H32</f>
        <v>0</v>
      </c>
      <c r="G36" s="180"/>
      <c r="H36" s="181"/>
      <c r="I36" s="193"/>
      <c r="J36" s="193" t="s">
        <v>334</v>
      </c>
      <c r="K36" s="258" t="s">
        <v>346</v>
      </c>
      <c r="L36" s="98"/>
      <c r="M36" s="99"/>
      <c r="N36" s="28"/>
    </row>
    <row r="37" spans="2:14" ht="47.25" customHeight="1" thickBot="1" x14ac:dyDescent="0.25">
      <c r="B37" s="455"/>
      <c r="C37" s="319"/>
      <c r="D37" s="320"/>
      <c r="E37" s="321" t="s">
        <v>481</v>
      </c>
      <c r="F37" s="316">
        <v>0</v>
      </c>
      <c r="G37" s="170"/>
      <c r="H37" s="171"/>
      <c r="I37" s="199"/>
      <c r="J37" s="199"/>
      <c r="K37" s="318"/>
      <c r="L37" s="102"/>
      <c r="M37" s="103"/>
      <c r="N37" s="28"/>
    </row>
    <row r="38" spans="2:14" ht="110" customHeight="1" x14ac:dyDescent="0.2">
      <c r="B38" s="455"/>
      <c r="C38" s="446" t="s">
        <v>142</v>
      </c>
      <c r="D38" s="478" t="s">
        <v>143</v>
      </c>
      <c r="E38" s="154" t="str">
        <f>+Autodiagnóstico!G33</f>
        <v>La entidad formuló y actualizó el Plan Estratégico de Tecnologías de Información (PETI), de acuerdo con el marco de referencia de Arquitectura Empresarial del Estado</v>
      </c>
      <c r="F38" s="114">
        <f>+Autodiagnóstico!H33</f>
        <v>100</v>
      </c>
      <c r="G38" s="194" t="s">
        <v>357</v>
      </c>
      <c r="H38" s="195"/>
      <c r="I38" s="196" t="s">
        <v>338</v>
      </c>
      <c r="J38" s="196" t="s">
        <v>358</v>
      </c>
      <c r="K38" s="113"/>
      <c r="L38" s="115"/>
      <c r="M38" s="116"/>
      <c r="N38" s="28"/>
    </row>
    <row r="39" spans="2:14" ht="104" x14ac:dyDescent="0.2">
      <c r="B39" s="455"/>
      <c r="C39" s="366"/>
      <c r="D39" s="452"/>
      <c r="E39" s="145" t="str">
        <f>+Autodiagnóstico!G34</f>
        <v>La entidad incluyó en el  PETI:
a. El portafolio o mapa de ruta de los proyectos
b. La proyección del presupuesto, 
c. El entendimiento estratégico, 
d. El análisis de la situación actual, 
e. El plan de comunicaciones del PETI
f. Todos los dominios del Marco de Referencia.</v>
      </c>
      <c r="F39" s="87">
        <f>+Autodiagnóstico!H34</f>
        <v>100</v>
      </c>
      <c r="G39" s="164"/>
      <c r="H39" s="165"/>
      <c r="I39" s="184" t="s">
        <v>338</v>
      </c>
      <c r="J39" s="184" t="s">
        <v>358</v>
      </c>
      <c r="K39" s="78"/>
      <c r="L39" s="79"/>
      <c r="M39" s="80"/>
      <c r="N39" s="28"/>
    </row>
    <row r="40" spans="2:14" ht="104" x14ac:dyDescent="0.2">
      <c r="B40" s="455"/>
      <c r="C40" s="366"/>
      <c r="D40" s="452"/>
      <c r="E40" s="145" t="str">
        <f>+Autodiagnóstico!G35</f>
        <v>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v>
      </c>
      <c r="F40" s="87">
        <f>+Autodiagnóstico!H35</f>
        <v>100</v>
      </c>
      <c r="G40" s="164" t="s">
        <v>359</v>
      </c>
      <c r="H40" s="165"/>
      <c r="I40" s="184" t="s">
        <v>338</v>
      </c>
      <c r="J40" s="184" t="s">
        <v>358</v>
      </c>
      <c r="K40" s="78"/>
      <c r="L40" s="79"/>
      <c r="M40" s="80"/>
      <c r="N40" s="28"/>
    </row>
    <row r="41" spans="2:14" ht="104" x14ac:dyDescent="0.2">
      <c r="B41" s="455"/>
      <c r="C41" s="366"/>
      <c r="D41" s="452"/>
      <c r="E41" s="145" t="str">
        <f>+Autodiagnóstico!G36</f>
        <v>En relación con el catálogo de servicios de TI, la Entidad:
a. Lo tiene y está actualizado
b. Lo tiene y no está actualizado
c. No lo tiene o se encuentra en proceso de construcción</v>
      </c>
      <c r="F41" s="87">
        <f>+Autodiagnóstico!H36</f>
        <v>100</v>
      </c>
      <c r="G41" s="164" t="s">
        <v>360</v>
      </c>
      <c r="H41" s="165"/>
      <c r="I41" s="184" t="s">
        <v>338</v>
      </c>
      <c r="J41" s="184" t="s">
        <v>358</v>
      </c>
      <c r="K41" s="78"/>
      <c r="L41" s="79"/>
      <c r="M41" s="80"/>
      <c r="N41" s="28"/>
    </row>
    <row r="42" spans="2:14" ht="105" thickBot="1" x14ac:dyDescent="0.25">
      <c r="B42" s="455"/>
      <c r="C42" s="366"/>
      <c r="D42" s="452"/>
      <c r="E42" s="147" t="str">
        <f>+Autodiagnóstico!G37</f>
        <v>Con respecto a Arquitectura Empresarial la Entidad:
a. Realizó ejercicios de arquitectura empresarial de toda la entidad.
b. Realizó ejercicios de arquitectura empresarial a nivel de uno proceso o más procesos de la entidad.
c. Se encuentra en proceso de ejecución</v>
      </c>
      <c r="F42" s="93">
        <f>+Autodiagnóstico!H37</f>
        <v>100</v>
      </c>
      <c r="G42" s="191" t="s">
        <v>361</v>
      </c>
      <c r="H42" s="168"/>
      <c r="I42" s="192" t="s">
        <v>338</v>
      </c>
      <c r="J42" s="192" t="s">
        <v>358</v>
      </c>
      <c r="K42" s="92"/>
      <c r="L42" s="94"/>
      <c r="M42" s="95"/>
      <c r="N42" s="28"/>
    </row>
    <row r="43" spans="2:14" ht="51" customHeight="1" thickBot="1" x14ac:dyDescent="0.25">
      <c r="B43" s="455"/>
      <c r="C43" s="366"/>
      <c r="D43" s="317"/>
      <c r="E43" s="321" t="s">
        <v>481</v>
      </c>
      <c r="F43" s="330">
        <f>SUM(F38:F42)/5</f>
        <v>100</v>
      </c>
      <c r="G43" s="170"/>
      <c r="H43" s="171"/>
      <c r="I43" s="199"/>
      <c r="J43" s="199"/>
      <c r="K43" s="100"/>
      <c r="L43" s="102"/>
      <c r="M43" s="103"/>
      <c r="N43" s="28"/>
    </row>
    <row r="44" spans="2:14" ht="104" x14ac:dyDescent="0.2">
      <c r="B44" s="455"/>
      <c r="C44" s="366"/>
      <c r="D44" s="452" t="s">
        <v>159</v>
      </c>
      <c r="E44" s="153" t="str">
        <f>+Autodiagnóstico!G38</f>
        <v xml:space="preserve">Durante el periodo evaluado, la entidad incorporó en su esquema de gobierno de TI
a. Políticas de TI
b. Procesos de TI
c. Indicadores de TI
d. Instancias de decisión de TI
e. Roles y responsabilidades de TI 
f. Estructura organizacional del área de TI </v>
      </c>
      <c r="F44" s="110">
        <f>+Autodiagnóstico!H38</f>
        <v>100</v>
      </c>
      <c r="G44" s="188" t="s">
        <v>362</v>
      </c>
      <c r="H44" s="189"/>
      <c r="I44" s="190" t="s">
        <v>338</v>
      </c>
      <c r="J44" s="190" t="s">
        <v>358</v>
      </c>
      <c r="K44" s="109"/>
      <c r="L44" s="111"/>
      <c r="M44" s="112"/>
      <c r="N44" s="28"/>
    </row>
    <row r="45" spans="2:14" ht="104" x14ac:dyDescent="0.2">
      <c r="B45" s="455"/>
      <c r="C45" s="366"/>
      <c r="D45" s="452"/>
      <c r="E45" s="145" t="str">
        <f>+Autodiagnóstico!G39</f>
        <v>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v>
      </c>
      <c r="F45" s="87">
        <f>+Autodiagnóstico!H39</f>
        <v>100</v>
      </c>
      <c r="G45" s="164" t="s">
        <v>363</v>
      </c>
      <c r="H45" s="165"/>
      <c r="I45" s="184" t="s">
        <v>338</v>
      </c>
      <c r="J45" s="184" t="s">
        <v>358</v>
      </c>
      <c r="K45" s="78"/>
      <c r="L45" s="79"/>
      <c r="M45" s="80"/>
      <c r="N45" s="28"/>
    </row>
    <row r="46" spans="2:14" ht="104" x14ac:dyDescent="0.2">
      <c r="B46" s="455"/>
      <c r="C46" s="366"/>
      <c r="D46" s="452"/>
      <c r="E46" s="145" t="str">
        <f>+Autodiagnóstico!G40</f>
        <v>Durante el periodo evaluado, la entidad usó una metodología para la gestión de proyectos de TI</v>
      </c>
      <c r="F46" s="87">
        <f>+Autodiagnóstico!H40</f>
        <v>100</v>
      </c>
      <c r="G46" s="197"/>
      <c r="H46" s="198"/>
      <c r="I46" s="198"/>
      <c r="J46" s="184" t="s">
        <v>358</v>
      </c>
      <c r="K46" s="257" t="s">
        <v>364</v>
      </c>
      <c r="L46" s="260" t="s">
        <v>336</v>
      </c>
      <c r="M46" s="80"/>
      <c r="N46" s="28"/>
    </row>
    <row r="47" spans="2:14" ht="105" thickBot="1" x14ac:dyDescent="0.25">
      <c r="B47" s="455"/>
      <c r="C47" s="366"/>
      <c r="D47" s="452"/>
      <c r="E47" s="147" t="str">
        <f>+Autodiagnóstico!G41</f>
        <v>Durante el periodo evaluado, hubo transferencia de conocimiento de los proveedores  y/o contratistas de TI hacia la Entidad.</v>
      </c>
      <c r="F47" s="93">
        <f>+Autodiagnóstico!H41</f>
        <v>100</v>
      </c>
      <c r="G47" s="191"/>
      <c r="H47" s="168"/>
      <c r="I47" s="192" t="s">
        <v>338</v>
      </c>
      <c r="J47" s="192" t="s">
        <v>358</v>
      </c>
      <c r="K47" s="92"/>
      <c r="L47" s="94"/>
      <c r="M47" s="95"/>
      <c r="N47" s="28"/>
    </row>
    <row r="48" spans="2:14" ht="46.5" customHeight="1" thickBot="1" x14ac:dyDescent="0.25">
      <c r="B48" s="455"/>
      <c r="C48" s="366"/>
      <c r="D48" s="317"/>
      <c r="E48" s="321" t="s">
        <v>481</v>
      </c>
      <c r="F48" s="330">
        <f>SUM(F44:F47)/4</f>
        <v>100</v>
      </c>
      <c r="G48" s="170"/>
      <c r="H48" s="171"/>
      <c r="I48" s="199"/>
      <c r="J48" s="199"/>
      <c r="K48" s="100"/>
      <c r="L48" s="102"/>
      <c r="M48" s="103"/>
      <c r="N48" s="28"/>
    </row>
    <row r="49" spans="2:14" ht="104" x14ac:dyDescent="0.2">
      <c r="B49" s="455"/>
      <c r="C49" s="366"/>
      <c r="D49" s="452" t="s">
        <v>172</v>
      </c>
      <c r="E49" s="153" t="str">
        <f>+Autodiagnóstico!G42</f>
        <v>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v>
      </c>
      <c r="F49" s="110">
        <f>+Autodiagnóstico!H42</f>
        <v>100</v>
      </c>
      <c r="G49" s="188" t="s">
        <v>365</v>
      </c>
      <c r="H49" s="189"/>
      <c r="I49" s="190" t="s">
        <v>338</v>
      </c>
      <c r="J49" s="190" t="s">
        <v>358</v>
      </c>
      <c r="K49" s="109"/>
      <c r="L49" s="111"/>
      <c r="M49" s="112"/>
      <c r="N49" s="28"/>
    </row>
    <row r="50" spans="2:14" ht="104" x14ac:dyDescent="0.2">
      <c r="B50" s="455"/>
      <c r="C50" s="366"/>
      <c r="D50" s="452"/>
      <c r="E50" s="145" t="str">
        <f>+Autodiagnóstico!G43</f>
        <v>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v>
      </c>
      <c r="F50" s="87">
        <f>+Autodiagnóstico!H43</f>
        <v>100</v>
      </c>
      <c r="G50" s="164" t="s">
        <v>366</v>
      </c>
      <c r="H50" s="165"/>
      <c r="I50" s="184" t="s">
        <v>338</v>
      </c>
      <c r="J50" s="184" t="s">
        <v>358</v>
      </c>
      <c r="K50" s="78"/>
      <c r="L50" s="79"/>
      <c r="M50" s="80"/>
      <c r="N50" s="28"/>
    </row>
    <row r="51" spans="2:14" ht="104" x14ac:dyDescent="0.2">
      <c r="B51" s="455"/>
      <c r="C51" s="366"/>
      <c r="D51" s="452"/>
      <c r="E51" s="145" t="str">
        <f>+Autodiagnóstico!G44</f>
        <v>Durante el periodo evaluado, la entidad usó el estándar GEL-XML en la implementación de servicios para el intercambio de información con otras entidades</v>
      </c>
      <c r="F51" s="87">
        <f>+Autodiagnóstico!H44</f>
        <v>100</v>
      </c>
      <c r="G51" s="164" t="s">
        <v>367</v>
      </c>
      <c r="H51" s="165"/>
      <c r="I51" s="184" t="s">
        <v>338</v>
      </c>
      <c r="J51" s="184" t="s">
        <v>358</v>
      </c>
      <c r="K51" s="78"/>
      <c r="L51" s="79"/>
      <c r="M51" s="80"/>
      <c r="N51" s="28"/>
    </row>
    <row r="52" spans="2:14" ht="168" customHeight="1" thickBot="1" x14ac:dyDescent="0.25">
      <c r="B52" s="455"/>
      <c r="C52" s="366"/>
      <c r="D52" s="452"/>
      <c r="E52" s="147" t="str">
        <f>+Autodiagnóstico!G45</f>
        <v>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v>
      </c>
      <c r="F52" s="93">
        <f>+Autodiagnóstico!H45</f>
        <v>50</v>
      </c>
      <c r="G52" s="191"/>
      <c r="H52" s="168"/>
      <c r="I52" s="192" t="s">
        <v>338</v>
      </c>
      <c r="J52" s="192" t="s">
        <v>358</v>
      </c>
      <c r="K52" s="257" t="s">
        <v>368</v>
      </c>
      <c r="L52" s="260" t="s">
        <v>369</v>
      </c>
      <c r="M52" s="95"/>
      <c r="N52" s="28"/>
    </row>
    <row r="53" spans="2:14" ht="54" customHeight="1" thickBot="1" x14ac:dyDescent="0.25">
      <c r="B53" s="455"/>
      <c r="C53" s="366"/>
      <c r="D53" s="317"/>
      <c r="E53" s="321" t="s">
        <v>481</v>
      </c>
      <c r="F53" s="330">
        <f>SUM(F49:F52)/4</f>
        <v>87.5</v>
      </c>
      <c r="G53" s="170"/>
      <c r="H53" s="171"/>
      <c r="I53" s="199"/>
      <c r="J53" s="199"/>
      <c r="K53" s="325"/>
      <c r="L53" s="326"/>
      <c r="M53" s="103"/>
      <c r="N53" s="28"/>
    </row>
    <row r="54" spans="2:14" ht="104" x14ac:dyDescent="0.2">
      <c r="B54" s="455"/>
      <c r="C54" s="366"/>
      <c r="D54" s="452" t="s">
        <v>370</v>
      </c>
      <c r="E54" s="153" t="str">
        <f>+Autodiagnóstico!G46</f>
        <v>Durante el periodo evaluado, la entidad incorporó dentro de los contratos de desarrollo de sistemas de información, cláusulas que obliguen a  realizar transferencia de derechos de autor a su favor.</v>
      </c>
      <c r="F54" s="110">
        <f>+Autodiagnóstico!H46</f>
        <v>100</v>
      </c>
      <c r="G54" s="188"/>
      <c r="H54" s="189"/>
      <c r="I54" s="190" t="s">
        <v>338</v>
      </c>
      <c r="J54" s="190" t="s">
        <v>358</v>
      </c>
      <c r="K54" s="109"/>
      <c r="L54" s="111"/>
      <c r="M54" s="112"/>
      <c r="N54" s="28"/>
    </row>
    <row r="55" spans="2:14" ht="126.75" customHeight="1" x14ac:dyDescent="0.2">
      <c r="B55" s="455"/>
      <c r="C55" s="366"/>
      <c r="D55" s="452"/>
      <c r="E55" s="145" t="str">
        <f>+Autodiagnóstico!G47</f>
        <v>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v>
      </c>
      <c r="F55" s="87">
        <f>+Autodiagnóstico!H47</f>
        <v>50</v>
      </c>
      <c r="G55" s="164"/>
      <c r="H55" s="165"/>
      <c r="I55" s="184" t="s">
        <v>338</v>
      </c>
      <c r="J55" s="184" t="s">
        <v>358</v>
      </c>
      <c r="K55" s="257" t="s">
        <v>371</v>
      </c>
      <c r="L55" s="260" t="s">
        <v>372</v>
      </c>
      <c r="M55" s="80"/>
      <c r="N55" s="28"/>
    </row>
    <row r="56" spans="2:14" ht="104" x14ac:dyDescent="0.2">
      <c r="B56" s="455"/>
      <c r="C56" s="366"/>
      <c r="D56" s="452"/>
      <c r="E56" s="145" t="str">
        <f>+Autodiagnóstico!G48</f>
        <v>Durante el periodo evaluado, los sistemas de información de la entidad cumplieron con características que permiten la apertura de sus datos</v>
      </c>
      <c r="F56" s="87">
        <f>+Autodiagnóstico!H48</f>
        <v>100</v>
      </c>
      <c r="G56" s="164"/>
      <c r="H56" s="165"/>
      <c r="I56" s="184" t="s">
        <v>338</v>
      </c>
      <c r="J56" s="184" t="s">
        <v>358</v>
      </c>
      <c r="K56" s="78"/>
      <c r="L56" s="79"/>
      <c r="M56" s="80"/>
      <c r="N56" s="28"/>
    </row>
    <row r="57" spans="2:14" ht="124.5" customHeight="1" x14ac:dyDescent="0.2">
      <c r="B57" s="455"/>
      <c r="C57" s="366"/>
      <c r="D57" s="452"/>
      <c r="E57" s="145" t="str">
        <f>+Autodiagnóstico!G49</f>
        <v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v>
      </c>
      <c r="F57" s="87">
        <f>+Autodiagnóstico!H49</f>
        <v>100</v>
      </c>
      <c r="G57" s="164" t="s">
        <v>373</v>
      </c>
      <c r="H57" s="165"/>
      <c r="I57" s="184" t="s">
        <v>338</v>
      </c>
      <c r="J57" s="184" t="s">
        <v>358</v>
      </c>
      <c r="K57" s="78"/>
      <c r="L57" s="79"/>
      <c r="M57" s="80"/>
      <c r="N57" s="28"/>
    </row>
    <row r="58" spans="2:14" ht="104" x14ac:dyDescent="0.2">
      <c r="B58" s="455"/>
      <c r="C58" s="366"/>
      <c r="D58" s="452"/>
      <c r="E58" s="145" t="str">
        <f>+Autodiagnóstico!G50</f>
        <v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v>
      </c>
      <c r="F58" s="87">
        <f>+Autodiagnóstico!H50</f>
        <v>100</v>
      </c>
      <c r="G58" s="164" t="s">
        <v>373</v>
      </c>
      <c r="H58" s="165"/>
      <c r="I58" s="184" t="s">
        <v>338</v>
      </c>
      <c r="J58" s="184" t="s">
        <v>358</v>
      </c>
      <c r="K58" s="78"/>
      <c r="L58" s="79"/>
      <c r="M58" s="80"/>
      <c r="N58" s="28"/>
    </row>
    <row r="59" spans="2:14" ht="131" thickBot="1" x14ac:dyDescent="0.25">
      <c r="B59" s="455"/>
      <c r="C59" s="366"/>
      <c r="D59" s="452"/>
      <c r="E59" s="147" t="str">
        <f>+Autodiagnóstico!G51</f>
        <v>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v>
      </c>
      <c r="F59" s="93">
        <f>+Autodiagnóstico!H51</f>
        <v>100</v>
      </c>
      <c r="G59" s="191" t="s">
        <v>374</v>
      </c>
      <c r="H59" s="168"/>
      <c r="I59" s="192" t="s">
        <v>338</v>
      </c>
      <c r="J59" s="192" t="s">
        <v>358</v>
      </c>
      <c r="K59" s="92"/>
      <c r="L59" s="94"/>
      <c r="M59" s="95"/>
      <c r="N59" s="28"/>
    </row>
    <row r="60" spans="2:14" ht="51" customHeight="1" thickBot="1" x14ac:dyDescent="0.25">
      <c r="B60" s="455"/>
      <c r="C60" s="366"/>
      <c r="D60" s="317"/>
      <c r="E60" s="321" t="s">
        <v>481</v>
      </c>
      <c r="F60" s="330">
        <f>SUM(F54:F59)/6</f>
        <v>91.666666666666671</v>
      </c>
      <c r="G60" s="170"/>
      <c r="H60" s="171"/>
      <c r="I60" s="199"/>
      <c r="J60" s="199"/>
      <c r="K60" s="100"/>
      <c r="L60" s="102"/>
      <c r="M60" s="103"/>
      <c r="N60" s="28"/>
    </row>
    <row r="61" spans="2:14" ht="104" x14ac:dyDescent="0.2">
      <c r="B61" s="455"/>
      <c r="C61" s="366"/>
      <c r="D61" s="452" t="s">
        <v>204</v>
      </c>
      <c r="E61" s="153" t="str">
        <f>+Autodiagnóstico!G52</f>
        <v xml:space="preserve">La Entidad posee una arquitectura de servicios tecnológicos (arquitectura de infraestructura tecnológica):
a Documentada y no actualizada
b Documentada y actualizada
</v>
      </c>
      <c r="F61" s="110">
        <f>+Autodiagnóstico!H52</f>
        <v>100</v>
      </c>
      <c r="G61" s="188" t="s">
        <v>375</v>
      </c>
      <c r="H61" s="189"/>
      <c r="I61" s="190" t="s">
        <v>338</v>
      </c>
      <c r="J61" s="190" t="s">
        <v>358</v>
      </c>
      <c r="K61" s="109"/>
      <c r="L61" s="111"/>
      <c r="M61" s="112"/>
      <c r="N61" s="28"/>
    </row>
    <row r="62" spans="2:14" ht="104" x14ac:dyDescent="0.2">
      <c r="B62" s="455"/>
      <c r="C62" s="366"/>
      <c r="D62" s="452"/>
      <c r="E62" s="145" t="str">
        <f>+Autodiagnóstico!G53</f>
        <v>La entidad aplicó metodologías de evaluación de alternativas de solución y/o tendencias tecnológicas para la adquisición de servicios y/o soluciones de TI:
a. Siempre
b. Algunas veces
c. Nunca</v>
      </c>
      <c r="F62" s="87">
        <f>+Autodiagnóstico!H53</f>
        <v>100</v>
      </c>
      <c r="G62" s="164"/>
      <c r="H62" s="165"/>
      <c r="I62" s="184" t="s">
        <v>338</v>
      </c>
      <c r="J62" s="184" t="s">
        <v>358</v>
      </c>
      <c r="K62" s="78"/>
      <c r="L62" s="79"/>
      <c r="M62" s="80"/>
      <c r="N62" s="28"/>
    </row>
    <row r="63" spans="2:14" ht="104" x14ac:dyDescent="0.2">
      <c r="B63" s="455"/>
      <c r="C63" s="366"/>
      <c r="D63" s="452"/>
      <c r="E63" s="145" t="str">
        <f>+Autodiagnóstico!G54</f>
        <v>Durante el periodo evaluado, la entidad implementó un programa de correcta disposición final de los residuos tecnológicos</v>
      </c>
      <c r="F63" s="87">
        <f>+Autodiagnóstico!H54</f>
        <v>100</v>
      </c>
      <c r="G63" s="164"/>
      <c r="H63" s="165"/>
      <c r="I63" s="184" t="s">
        <v>338</v>
      </c>
      <c r="J63" s="184" t="s">
        <v>358</v>
      </c>
      <c r="K63" s="78"/>
      <c r="L63" s="79"/>
      <c r="M63" s="80"/>
      <c r="N63" s="28"/>
    </row>
    <row r="64" spans="2:14" ht="124.5" customHeight="1" x14ac:dyDescent="0.2">
      <c r="B64" s="455"/>
      <c r="C64" s="366"/>
      <c r="D64" s="452"/>
      <c r="E64" s="145" t="str">
        <f>+Autodiagnóstico!G55</f>
        <v>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v>
      </c>
      <c r="F64" s="87">
        <f>+Autodiagnóstico!H55</f>
        <v>100</v>
      </c>
      <c r="G64" s="164" t="s">
        <v>375</v>
      </c>
      <c r="H64" s="165"/>
      <c r="I64" s="184" t="s">
        <v>338</v>
      </c>
      <c r="J64" s="184" t="s">
        <v>358</v>
      </c>
      <c r="K64" s="78"/>
      <c r="L64" s="79"/>
      <c r="M64" s="80"/>
      <c r="N64" s="28"/>
    </row>
    <row r="65" spans="2:14" ht="104" x14ac:dyDescent="0.2">
      <c r="B65" s="455"/>
      <c r="C65" s="366"/>
      <c r="D65" s="452"/>
      <c r="E65" s="145" t="str">
        <f>+Autodiagnóstico!G56</f>
        <v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v>
      </c>
      <c r="F65" s="87">
        <f>+Autodiagnóstico!H56</f>
        <v>100</v>
      </c>
      <c r="G65" s="164" t="s">
        <v>375</v>
      </c>
      <c r="H65" s="165"/>
      <c r="I65" s="184" t="s">
        <v>338</v>
      </c>
      <c r="J65" s="184" t="s">
        <v>358</v>
      </c>
      <c r="K65" s="78"/>
      <c r="L65" s="79"/>
      <c r="M65" s="80"/>
      <c r="N65" s="28"/>
    </row>
    <row r="66" spans="2:14" ht="170" thickBot="1" x14ac:dyDescent="0.25">
      <c r="B66" s="455"/>
      <c r="C66" s="366"/>
      <c r="D66" s="452"/>
      <c r="E66" s="147" t="str">
        <f>+Autodiagnóstico!G57</f>
        <v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v>
      </c>
      <c r="F66" s="93">
        <f>+Autodiagnóstico!H57</f>
        <v>50</v>
      </c>
      <c r="G66" s="191" t="s">
        <v>375</v>
      </c>
      <c r="H66" s="168"/>
      <c r="I66" s="192" t="s">
        <v>338</v>
      </c>
      <c r="J66" s="192" t="s">
        <v>358</v>
      </c>
      <c r="K66" s="257" t="s">
        <v>376</v>
      </c>
      <c r="L66" s="259" t="s">
        <v>377</v>
      </c>
      <c r="M66" s="95"/>
      <c r="N66" s="28"/>
    </row>
    <row r="67" spans="2:14" ht="43.5" customHeight="1" thickBot="1" x14ac:dyDescent="0.25">
      <c r="B67" s="455"/>
      <c r="C67" s="366"/>
      <c r="D67" s="317"/>
      <c r="E67" s="321" t="s">
        <v>481</v>
      </c>
      <c r="F67" s="330">
        <f>SUM(F61:F66)/6</f>
        <v>91.666666666666671</v>
      </c>
      <c r="G67" s="170"/>
      <c r="H67" s="171"/>
      <c r="I67" s="199"/>
      <c r="J67" s="199"/>
      <c r="K67" s="318"/>
      <c r="L67" s="327"/>
      <c r="M67" s="103"/>
      <c r="N67" s="28"/>
    </row>
    <row r="68" spans="2:14" ht="168" customHeight="1" thickBot="1" x14ac:dyDescent="0.25">
      <c r="B68" s="455"/>
      <c r="C68" s="366"/>
      <c r="D68" s="297" t="s">
        <v>223</v>
      </c>
      <c r="E68" s="148" t="str">
        <f>+Autodiagnóstico!G58</f>
        <v>Seleccione las actividades realizadas por la entidad en materia de apropiación de la Estrategia de Gobierno en línea:
a. Diagnóstico del uso y apropiación de TI en la entidad.
b. Caracterización de los grupos de interés internos y externos.
c. Implementación de estrategias de gestión del cambio para los proyectos de TI
d. Definición de indicadores para la medición del impacto del uso y apropiación de TI en la entidad.
e. Capacitación para todos los grupos de interés con relación a los temas de TI.
f. Divulgación y comunicación interna de los proyectos de TI"</v>
      </c>
      <c r="F68" s="101">
        <f>+Autodiagnóstico!H58</f>
        <v>100</v>
      </c>
      <c r="G68" s="170" t="s">
        <v>378</v>
      </c>
      <c r="H68" s="171"/>
      <c r="I68" s="199" t="s">
        <v>338</v>
      </c>
      <c r="J68" s="199" t="s">
        <v>358</v>
      </c>
      <c r="K68" s="100"/>
      <c r="L68" s="102"/>
      <c r="M68" s="103"/>
      <c r="N68" s="28"/>
    </row>
    <row r="69" spans="2:14" ht="48.75" customHeight="1" thickBot="1" x14ac:dyDescent="0.25">
      <c r="B69" s="455"/>
      <c r="C69" s="366"/>
      <c r="D69" s="317"/>
      <c r="E69" s="321" t="s">
        <v>481</v>
      </c>
      <c r="F69" s="330">
        <v>100</v>
      </c>
      <c r="G69" s="170"/>
      <c r="H69" s="171"/>
      <c r="I69" s="199"/>
      <c r="J69" s="199"/>
      <c r="K69" s="100"/>
      <c r="L69" s="102"/>
      <c r="M69" s="103"/>
      <c r="N69" s="28"/>
    </row>
    <row r="70" spans="2:14" ht="104" x14ac:dyDescent="0.2">
      <c r="B70" s="455"/>
      <c r="C70" s="366"/>
      <c r="D70" s="452" t="s">
        <v>227</v>
      </c>
      <c r="E70" s="153" t="str">
        <f>+Autodiagnóstico!G59</f>
        <v>Durante el periodo evaluado, la entidad implementó la política de reducción del uso del papel</v>
      </c>
      <c r="F70" s="110">
        <f>+Autodiagnóstico!H59</f>
        <v>100</v>
      </c>
      <c r="G70" s="188" t="s">
        <v>379</v>
      </c>
      <c r="H70" s="189"/>
      <c r="I70" s="190" t="s">
        <v>338</v>
      </c>
      <c r="J70" s="190" t="s">
        <v>358</v>
      </c>
      <c r="K70" s="109"/>
      <c r="L70" s="111"/>
      <c r="M70" s="112"/>
      <c r="N70" s="28"/>
    </row>
    <row r="71" spans="2:14" ht="104" x14ac:dyDescent="0.2">
      <c r="B71" s="455"/>
      <c r="C71" s="366"/>
      <c r="D71" s="452"/>
      <c r="E71" s="145" t="str">
        <f>+Autodiagnóstico!G60</f>
        <v>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v>
      </c>
      <c r="F71" s="87">
        <f>+Autodiagnóstico!H60</f>
        <v>100</v>
      </c>
      <c r="G71" s="164"/>
      <c r="H71" s="165"/>
      <c r="I71" s="184" t="s">
        <v>338</v>
      </c>
      <c r="J71" s="184" t="s">
        <v>358</v>
      </c>
      <c r="K71" s="78"/>
      <c r="L71" s="79"/>
      <c r="M71" s="80"/>
      <c r="N71" s="28"/>
    </row>
    <row r="72" spans="2:14" ht="53.25" customHeight="1" x14ac:dyDescent="0.2">
      <c r="B72" s="455"/>
      <c r="C72" s="366"/>
      <c r="D72" s="452"/>
      <c r="E72" s="145" t="str">
        <f>+Autodiagnóstico!G61</f>
        <v>Antes de la automatización de procesos y/o procedimientos, la entidad hizo una revisión de estos desde la perspectiva funcional</v>
      </c>
      <c r="F72" s="447">
        <f>+Autodiagnóstico!H61</f>
        <v>100</v>
      </c>
      <c r="G72" s="164"/>
      <c r="H72" s="165"/>
      <c r="I72" s="184"/>
      <c r="J72" s="184"/>
      <c r="K72" s="78"/>
      <c r="L72" s="79"/>
      <c r="M72" s="80"/>
      <c r="N72" s="28"/>
    </row>
    <row r="73" spans="2:14" ht="105" thickBot="1" x14ac:dyDescent="0.25">
      <c r="B73" s="455"/>
      <c r="C73" s="366"/>
      <c r="D73" s="452"/>
      <c r="E73" s="147" t="str">
        <f>+Autodiagnóstico!G62</f>
        <v xml:space="preserve">En el periodo evaluado la entidad realizó automatización de:
a. Procesos 
b. Procedimientos.
</v>
      </c>
      <c r="F73" s="448"/>
      <c r="G73" s="191"/>
      <c r="H73" s="168"/>
      <c r="I73" s="192" t="s">
        <v>338</v>
      </c>
      <c r="J73" s="192" t="s">
        <v>358</v>
      </c>
      <c r="K73" s="92"/>
      <c r="L73" s="94"/>
      <c r="M73" s="95"/>
      <c r="N73" s="28"/>
    </row>
    <row r="74" spans="2:14" ht="48" customHeight="1" thickBot="1" x14ac:dyDescent="0.25">
      <c r="B74" s="455"/>
      <c r="C74" s="366"/>
      <c r="D74" s="315"/>
      <c r="E74" s="321" t="s">
        <v>481</v>
      </c>
      <c r="F74" s="330">
        <v>100</v>
      </c>
      <c r="G74" s="170"/>
      <c r="H74" s="171"/>
      <c r="I74" s="199"/>
      <c r="J74" s="199"/>
      <c r="K74" s="100"/>
      <c r="L74" s="102"/>
      <c r="M74" s="103"/>
      <c r="N74" s="28"/>
    </row>
    <row r="75" spans="2:14" ht="104" x14ac:dyDescent="0.2">
      <c r="B75" s="455"/>
      <c r="C75" s="366"/>
      <c r="D75" s="479" t="s">
        <v>237</v>
      </c>
      <c r="E75" s="155" t="str">
        <f>+Autodiagnóstico!G63</f>
        <v>Indique el porcentaje de los objetivos alcanzados respecto del total de objetivos del PETI</v>
      </c>
      <c r="F75" s="121">
        <f>+Autodiagnóstico!H63</f>
        <v>85</v>
      </c>
      <c r="G75" s="200"/>
      <c r="H75" s="201"/>
      <c r="I75" s="202" t="s">
        <v>338</v>
      </c>
      <c r="J75" s="202" t="s">
        <v>358</v>
      </c>
      <c r="K75" s="123"/>
      <c r="L75" s="122"/>
      <c r="M75" s="124"/>
      <c r="N75" s="28"/>
    </row>
    <row r="76" spans="2:14" ht="104" x14ac:dyDescent="0.2">
      <c r="B76" s="455"/>
      <c r="C76" s="366"/>
      <c r="D76" s="452"/>
      <c r="E76" s="156" t="str">
        <f>+Autodiagnóstico!G64</f>
        <v>Indique el porcentaje de servicios de información dispuestos en la plataforma de interoperabilidad del Estado colombiano respecto del total de servicios de información a entidades externas identificadas en el catálogo de servicios de información de la entidad.</v>
      </c>
      <c r="F76" s="125">
        <f>+Autodiagnóstico!H64</f>
        <v>100</v>
      </c>
      <c r="G76" s="203"/>
      <c r="H76" s="204"/>
      <c r="I76" s="205" t="s">
        <v>338</v>
      </c>
      <c r="J76" s="205" t="s">
        <v>358</v>
      </c>
      <c r="K76" s="127"/>
      <c r="L76" s="126"/>
      <c r="M76" s="128"/>
      <c r="N76" s="28"/>
    </row>
    <row r="77" spans="2:14" ht="104" x14ac:dyDescent="0.2">
      <c r="B77" s="455"/>
      <c r="C77" s="366"/>
      <c r="D77" s="452"/>
      <c r="E77" s="156" t="str">
        <f>+Autodiagnóstico!G65</f>
        <v>Indique el porcentaje de sistemas de información que cuentan con mecanismos de auditoria y trazabilidad respecto del total de sistemas de información de la entidad</v>
      </c>
      <c r="F77" s="125">
        <f>+Autodiagnóstico!H65</f>
        <v>100</v>
      </c>
      <c r="G77" s="203"/>
      <c r="H77" s="204"/>
      <c r="I77" s="205" t="s">
        <v>338</v>
      </c>
      <c r="J77" s="205" t="s">
        <v>358</v>
      </c>
      <c r="K77" s="127"/>
      <c r="L77" s="126"/>
      <c r="M77" s="128"/>
      <c r="N77" s="28"/>
    </row>
    <row r="78" spans="2:14" ht="104" x14ac:dyDescent="0.2">
      <c r="B78" s="455"/>
      <c r="C78" s="366"/>
      <c r="D78" s="452"/>
      <c r="E78" s="156" t="str">
        <f>+Autodiagnóstico!G66</f>
        <v>Indique el porcentaje de mantenimientos preventivos realizados a los servicios tecnológicos respecto del total de mantenimientos preventivos establecidos en el plan de mantenimiento de servicios tecnológicos</v>
      </c>
      <c r="F78" s="125">
        <f>+Autodiagnóstico!H66</f>
        <v>100</v>
      </c>
      <c r="G78" s="203"/>
      <c r="H78" s="204"/>
      <c r="I78" s="205" t="s">
        <v>338</v>
      </c>
      <c r="J78" s="205" t="s">
        <v>358</v>
      </c>
      <c r="K78" s="127"/>
      <c r="L78" s="126"/>
      <c r="M78" s="128"/>
      <c r="N78" s="28"/>
    </row>
    <row r="79" spans="2:14" ht="104" x14ac:dyDescent="0.2">
      <c r="B79" s="455"/>
      <c r="C79" s="366"/>
      <c r="D79" s="452"/>
      <c r="E79" s="156" t="str">
        <f>+Autodiagnóstico!G67</f>
        <v>Indique el porcentaje de proyectos de TI  a los cuales se aplicó una estrategia de uso y apropiación, con respecto al total de proyectos ejecutados durante el periodo evaluado</v>
      </c>
      <c r="F79" s="125">
        <f>+Autodiagnóstico!H67</f>
        <v>100</v>
      </c>
      <c r="G79" s="203"/>
      <c r="H79" s="204"/>
      <c r="I79" s="205" t="s">
        <v>338</v>
      </c>
      <c r="J79" s="205" t="s">
        <v>358</v>
      </c>
      <c r="K79" s="127"/>
      <c r="L79" s="126"/>
      <c r="M79" s="128"/>
      <c r="N79" s="28"/>
    </row>
    <row r="80" spans="2:14" ht="105" thickBot="1" x14ac:dyDescent="0.25">
      <c r="B80" s="455"/>
      <c r="C80" s="367"/>
      <c r="D80" s="480"/>
      <c r="E80" s="157" t="str">
        <f>+Autodiagnóstico!G68</f>
        <v>La entidad desarrolló durante el periodo evaluado capacidades de gestión de TI que generen mayor eficiencia en la prestación del servicio al usuario (interno o externo)</v>
      </c>
      <c r="F80" s="129">
        <f>+Autodiagnóstico!H68</f>
        <v>100</v>
      </c>
      <c r="G80" s="206"/>
      <c r="H80" s="207"/>
      <c r="I80" s="208" t="s">
        <v>338</v>
      </c>
      <c r="J80" s="208" t="s">
        <v>358</v>
      </c>
      <c r="K80" s="131"/>
      <c r="L80" s="130"/>
      <c r="M80" s="132"/>
      <c r="N80" s="28"/>
    </row>
    <row r="81" spans="2:14" ht="50.25" customHeight="1" thickBot="1" x14ac:dyDescent="0.25">
      <c r="B81" s="455"/>
      <c r="C81" s="319"/>
      <c r="D81" s="320"/>
      <c r="E81" s="321" t="s">
        <v>481</v>
      </c>
      <c r="F81" s="330">
        <f>SUM(F75:F80)/6</f>
        <v>97.5</v>
      </c>
      <c r="G81" s="170"/>
      <c r="H81" s="171"/>
      <c r="I81" s="199"/>
      <c r="J81" s="199"/>
      <c r="K81" s="100"/>
      <c r="L81" s="102"/>
      <c r="M81" s="103"/>
      <c r="N81" s="28"/>
    </row>
    <row r="82" spans="2:14" ht="130" x14ac:dyDescent="0.2">
      <c r="B82" s="455"/>
      <c r="C82" s="446" t="s">
        <v>256</v>
      </c>
      <c r="D82" s="478" t="s">
        <v>380</v>
      </c>
      <c r="E82" s="158" t="str">
        <f>+Autodiagnóstico!G69</f>
        <v>¿Durante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v>
      </c>
      <c r="F82" s="133">
        <f>+Autodiagnóstico!H69</f>
        <v>100</v>
      </c>
      <c r="G82" s="209"/>
      <c r="H82" s="210"/>
      <c r="I82" s="211" t="s">
        <v>381</v>
      </c>
      <c r="J82" s="211" t="s">
        <v>358</v>
      </c>
      <c r="K82" s="135"/>
      <c r="L82" s="134"/>
      <c r="M82" s="136"/>
      <c r="N82" s="28"/>
    </row>
    <row r="83" spans="2:14" ht="130" x14ac:dyDescent="0.2">
      <c r="B83" s="455"/>
      <c r="C83" s="366"/>
      <c r="D83" s="452"/>
      <c r="E83" s="156" t="str">
        <f>+Autodiagnóstico!G70</f>
        <v>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v>
      </c>
      <c r="F83" s="449">
        <f>+Autodiagnóstico!H70</f>
        <v>100</v>
      </c>
      <c r="G83" s="203"/>
      <c r="H83" s="204"/>
      <c r="I83" s="205" t="s">
        <v>381</v>
      </c>
      <c r="J83" s="205" t="s">
        <v>358</v>
      </c>
      <c r="K83" s="127"/>
      <c r="L83" s="126"/>
      <c r="M83" s="128"/>
      <c r="N83" s="28"/>
    </row>
    <row r="84" spans="2:14" ht="130" x14ac:dyDescent="0.2">
      <c r="B84" s="455"/>
      <c r="C84" s="366"/>
      <c r="D84" s="452"/>
      <c r="E84" s="156" t="str">
        <f>+Autodiagnóstico!G71</f>
        <v>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v>
      </c>
      <c r="F84" s="450"/>
      <c r="G84" s="203"/>
      <c r="H84" s="204"/>
      <c r="I84" s="205" t="s">
        <v>381</v>
      </c>
      <c r="J84" s="205" t="s">
        <v>358</v>
      </c>
      <c r="K84" s="127"/>
      <c r="L84" s="126"/>
      <c r="M84" s="128"/>
      <c r="N84" s="28"/>
    </row>
    <row r="85" spans="2:14" ht="130" x14ac:dyDescent="0.2">
      <c r="B85" s="455"/>
      <c r="C85" s="366"/>
      <c r="D85" s="452"/>
      <c r="E85" s="156" t="str">
        <f>+Autodiagnóstico!G72</f>
        <v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v>
      </c>
      <c r="F85" s="125">
        <f>+Autodiagnóstico!H72</f>
        <v>100</v>
      </c>
      <c r="G85" s="203" t="s">
        <v>382</v>
      </c>
      <c r="H85" s="204"/>
      <c r="I85" s="205" t="s">
        <v>381</v>
      </c>
      <c r="J85" s="205" t="s">
        <v>358</v>
      </c>
      <c r="K85" s="127"/>
      <c r="L85" s="126"/>
      <c r="M85" s="128"/>
      <c r="N85" s="28"/>
    </row>
    <row r="86" spans="2:14" ht="176.25" customHeight="1" x14ac:dyDescent="0.2">
      <c r="B86" s="455"/>
      <c r="C86" s="366"/>
      <c r="D86" s="452"/>
      <c r="E86" s="156" t="str">
        <f>+Autodiagnóstico!G73</f>
        <v>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v>
      </c>
      <c r="F86" s="449">
        <f>+Autodiagnóstico!H73</f>
        <v>100</v>
      </c>
      <c r="G86" s="203" t="s">
        <v>383</v>
      </c>
      <c r="H86" s="204"/>
      <c r="I86" s="205" t="s">
        <v>381</v>
      </c>
      <c r="J86" s="205" t="s">
        <v>358</v>
      </c>
      <c r="K86" s="127"/>
      <c r="L86" s="126"/>
      <c r="M86" s="128"/>
      <c r="N86" s="28"/>
    </row>
    <row r="87" spans="2:14" ht="114" customHeight="1" x14ac:dyDescent="0.2">
      <c r="B87" s="455"/>
      <c r="C87" s="366"/>
      <c r="D87" s="452"/>
      <c r="E87" s="156" t="str">
        <f>+Autodiagnóstico!G74</f>
        <v>En el periodo evaluado, la entidad contó con un inventario de activos de información acorde a la metodología planteada
a. Sí
b. En Desarrollo/En proceso
c. No.</v>
      </c>
      <c r="F87" s="450"/>
      <c r="G87" s="203" t="s">
        <v>384</v>
      </c>
      <c r="H87" s="204"/>
      <c r="I87" s="205" t="s">
        <v>381</v>
      </c>
      <c r="J87" s="205" t="s">
        <v>358</v>
      </c>
      <c r="K87" s="127"/>
      <c r="L87" s="126"/>
      <c r="M87" s="128"/>
      <c r="N87" s="28"/>
    </row>
    <row r="88" spans="2:14" ht="129.75" customHeight="1" x14ac:dyDescent="0.2">
      <c r="B88" s="455"/>
      <c r="C88" s="366"/>
      <c r="D88" s="452"/>
      <c r="E88" s="156" t="str">
        <f>+Autodiagnóstico!G75</f>
        <v>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v>
      </c>
      <c r="F88" s="449">
        <f>+Autodiagnóstico!H75</f>
        <v>100</v>
      </c>
      <c r="G88" s="203" t="s">
        <v>385</v>
      </c>
      <c r="H88" s="204"/>
      <c r="I88" s="205" t="s">
        <v>381</v>
      </c>
      <c r="J88" s="205" t="s">
        <v>358</v>
      </c>
      <c r="K88" s="257" t="s">
        <v>386</v>
      </c>
      <c r="L88" s="78" t="s">
        <v>387</v>
      </c>
      <c r="M88" s="259" t="s">
        <v>377</v>
      </c>
      <c r="N88" s="28"/>
    </row>
    <row r="89" spans="2:14" ht="139.5" customHeight="1" x14ac:dyDescent="0.2">
      <c r="B89" s="455"/>
      <c r="C89" s="366"/>
      <c r="D89" s="452"/>
      <c r="E89" s="156" t="str">
        <f>+Autodiagnóstico!G76</f>
        <v>En el periodo evaluado, la entidad realizó la identificación, análisis y evaluación de los riesgos de seguridad y privacidad de la información conforme a la metodología planteada
a. Sí
b. En Desarrollo/En Proceso
b. No</v>
      </c>
      <c r="F89" s="451"/>
      <c r="G89" s="203" t="s">
        <v>388</v>
      </c>
      <c r="H89" s="204"/>
      <c r="I89" s="205" t="s">
        <v>381</v>
      </c>
      <c r="J89" s="205" t="s">
        <v>358</v>
      </c>
      <c r="K89" s="257" t="s">
        <v>389</v>
      </c>
      <c r="L89" s="78" t="s">
        <v>390</v>
      </c>
      <c r="M89" s="259" t="s">
        <v>377</v>
      </c>
      <c r="N89" s="28"/>
    </row>
    <row r="90" spans="2:14" ht="135.75" customHeight="1" x14ac:dyDescent="0.2">
      <c r="B90" s="455"/>
      <c r="C90" s="366"/>
      <c r="D90" s="452"/>
      <c r="E90" s="156" t="str">
        <f>+Autodiagnóstico!G77</f>
        <v>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v>
      </c>
      <c r="F90" s="450"/>
      <c r="G90" s="203"/>
      <c r="H90" s="204"/>
      <c r="I90" s="205" t="s">
        <v>381</v>
      </c>
      <c r="J90" s="205" t="s">
        <v>358</v>
      </c>
      <c r="K90" s="257" t="s">
        <v>391</v>
      </c>
      <c r="L90" s="78" t="s">
        <v>392</v>
      </c>
      <c r="M90" s="259" t="s">
        <v>393</v>
      </c>
      <c r="N90" s="28"/>
    </row>
    <row r="91" spans="2:14" ht="135" customHeight="1" x14ac:dyDescent="0.2">
      <c r="B91" s="455"/>
      <c r="C91" s="366"/>
      <c r="D91" s="452"/>
      <c r="E91" s="156" t="str">
        <f>+Autodiagnóstico!G78</f>
        <v>La entidad formuló un plan de capacitación, sensibilización y comunicación de las políticas y buenas prácticas que mitiguen los riesgos de seguridad de la información a los que están expuestos los funcionarios</v>
      </c>
      <c r="F91" s="449">
        <f>+Autodiagnóstico!H78</f>
        <v>100</v>
      </c>
      <c r="G91" s="203" t="s">
        <v>394</v>
      </c>
      <c r="H91" s="204"/>
      <c r="I91" s="205" t="s">
        <v>381</v>
      </c>
      <c r="J91" s="205" t="s">
        <v>358</v>
      </c>
      <c r="K91" s="127"/>
      <c r="L91" s="126"/>
      <c r="M91" s="128"/>
      <c r="N91" s="28"/>
    </row>
    <row r="92" spans="2:14" ht="163.5" customHeight="1" thickBot="1" x14ac:dyDescent="0.25">
      <c r="B92" s="455"/>
      <c r="C92" s="366"/>
      <c r="D92" s="452"/>
      <c r="E92" s="159" t="str">
        <f>+Autodiagnóstico!G79</f>
        <v>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v>
      </c>
      <c r="F92" s="448"/>
      <c r="G92" s="212" t="s">
        <v>395</v>
      </c>
      <c r="H92" s="213"/>
      <c r="I92" s="214" t="s">
        <v>381</v>
      </c>
      <c r="J92" s="214" t="s">
        <v>358</v>
      </c>
      <c r="K92" s="139"/>
      <c r="L92" s="138"/>
      <c r="M92" s="140"/>
      <c r="N92" s="28"/>
    </row>
    <row r="93" spans="2:14" ht="57" customHeight="1" thickBot="1" x14ac:dyDescent="0.25">
      <c r="B93" s="455"/>
      <c r="C93" s="366"/>
      <c r="D93" s="317"/>
      <c r="E93" s="321" t="s">
        <v>481</v>
      </c>
      <c r="F93" s="330">
        <f>SUM(F82:F92)/6</f>
        <v>100</v>
      </c>
      <c r="G93" s="170"/>
      <c r="H93" s="171"/>
      <c r="I93" s="199"/>
      <c r="J93" s="199"/>
      <c r="K93" s="100"/>
      <c r="L93" s="102"/>
      <c r="M93" s="103"/>
      <c r="N93" s="28"/>
    </row>
    <row r="94" spans="2:14" ht="201" customHeight="1" x14ac:dyDescent="0.2">
      <c r="B94" s="455"/>
      <c r="C94" s="366"/>
      <c r="D94" s="452" t="s">
        <v>282</v>
      </c>
      <c r="E94" s="155" t="str">
        <f>+Autodiagnóstico!G80</f>
        <v>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v>
      </c>
      <c r="F94" s="121">
        <f>+Autodiagnóstico!H80</f>
        <v>100</v>
      </c>
      <c r="G94" s="200"/>
      <c r="H94" s="201"/>
      <c r="I94" s="202" t="s">
        <v>381</v>
      </c>
      <c r="J94" s="202" t="s">
        <v>358</v>
      </c>
      <c r="K94" s="257" t="s">
        <v>396</v>
      </c>
      <c r="L94" s="78" t="s">
        <v>397</v>
      </c>
      <c r="M94" s="124"/>
      <c r="N94" s="28"/>
    </row>
    <row r="95" spans="2:14" ht="221" x14ac:dyDescent="0.2">
      <c r="B95" s="455"/>
      <c r="C95" s="366"/>
      <c r="D95" s="452"/>
      <c r="E95" s="156" t="str">
        <f>+Autodiagnóstico!G81</f>
        <v>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v>
      </c>
      <c r="F95" s="125">
        <f>+Autodiagnóstico!H81</f>
        <v>75</v>
      </c>
      <c r="G95" s="203"/>
      <c r="H95" s="204"/>
      <c r="I95" s="205" t="s">
        <v>381</v>
      </c>
      <c r="J95" s="205" t="s">
        <v>358</v>
      </c>
      <c r="K95" s="257" t="s">
        <v>398</v>
      </c>
      <c r="L95" s="122" t="s">
        <v>399</v>
      </c>
      <c r="M95" s="128"/>
      <c r="N95" s="28"/>
    </row>
    <row r="96" spans="2:14" ht="198.75" customHeight="1" thickBot="1" x14ac:dyDescent="0.25">
      <c r="B96" s="455"/>
      <c r="C96" s="366"/>
      <c r="D96" s="452"/>
      <c r="E96" s="159" t="str">
        <f>+Autodiagnóstico!G82</f>
        <v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v>
      </c>
      <c r="F96" s="137">
        <f>+Autodiagnóstico!H82</f>
        <v>100</v>
      </c>
      <c r="G96" s="212" t="s">
        <v>394</v>
      </c>
      <c r="H96" s="213"/>
      <c r="I96" s="214" t="s">
        <v>381</v>
      </c>
      <c r="J96" s="214" t="s">
        <v>358</v>
      </c>
      <c r="K96" s="257" t="s">
        <v>400</v>
      </c>
      <c r="L96" s="138" t="s">
        <v>401</v>
      </c>
      <c r="M96" s="140"/>
      <c r="N96" s="28"/>
    </row>
    <row r="97" spans="2:14" ht="58.5" customHeight="1" thickBot="1" x14ac:dyDescent="0.25">
      <c r="B97" s="455"/>
      <c r="C97" s="366"/>
      <c r="D97" s="309"/>
      <c r="E97" s="321" t="s">
        <v>481</v>
      </c>
      <c r="F97" s="330">
        <f>SUM(F94:F96)/3</f>
        <v>91.666666666666671</v>
      </c>
      <c r="G97" s="170"/>
      <c r="H97" s="171"/>
      <c r="I97" s="199"/>
      <c r="J97" s="199"/>
      <c r="K97" s="257"/>
      <c r="L97" s="102"/>
      <c r="M97" s="103"/>
      <c r="N97" s="28"/>
    </row>
    <row r="98" spans="2:14" ht="234" x14ac:dyDescent="0.2">
      <c r="B98" s="455"/>
      <c r="C98" s="366"/>
      <c r="D98" s="453" t="s">
        <v>290</v>
      </c>
      <c r="E98" s="155" t="str">
        <f>+Autodiagnóstico!G83</f>
        <v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v>
      </c>
      <c r="F98" s="121">
        <f>+Autodiagnóstico!H83</f>
        <v>100</v>
      </c>
      <c r="G98" s="200" t="s">
        <v>402</v>
      </c>
      <c r="H98" s="201"/>
      <c r="I98" s="202" t="s">
        <v>381</v>
      </c>
      <c r="J98" s="202" t="s">
        <v>358</v>
      </c>
      <c r="K98" s="257" t="s">
        <v>403</v>
      </c>
      <c r="L98" s="122" t="s">
        <v>404</v>
      </c>
      <c r="M98" s="124"/>
      <c r="N98" s="28"/>
    </row>
    <row r="99" spans="2:14" ht="198" customHeight="1" thickBot="1" x14ac:dyDescent="0.25">
      <c r="B99" s="455"/>
      <c r="C99" s="366"/>
      <c r="D99" s="454"/>
      <c r="E99" s="159" t="str">
        <f>+Autodiagnóstico!G87</f>
        <v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v>
      </c>
      <c r="F99" s="137">
        <f>+Autodiagnóstico!H87</f>
        <v>33</v>
      </c>
      <c r="G99" s="212" t="s">
        <v>405</v>
      </c>
      <c r="H99" s="213"/>
      <c r="I99" s="214" t="s">
        <v>381</v>
      </c>
      <c r="J99" s="214" t="s">
        <v>358</v>
      </c>
      <c r="K99" s="257" t="s">
        <v>406</v>
      </c>
      <c r="L99" s="138" t="s">
        <v>404</v>
      </c>
      <c r="M99" s="140"/>
      <c r="N99" s="28"/>
    </row>
    <row r="100" spans="2:14" ht="50.25" customHeight="1" thickBot="1" x14ac:dyDescent="0.25">
      <c r="B100" s="455"/>
      <c r="C100" s="366"/>
      <c r="D100" s="324"/>
      <c r="E100" s="321" t="s">
        <v>481</v>
      </c>
      <c r="F100" s="330">
        <f>SUM(F98:F99)/2</f>
        <v>66.5</v>
      </c>
      <c r="G100" s="170"/>
      <c r="H100" s="171"/>
      <c r="I100" s="199"/>
      <c r="J100" s="199"/>
      <c r="K100" s="325"/>
      <c r="L100" s="102"/>
      <c r="M100" s="103"/>
      <c r="N100" s="28"/>
    </row>
    <row r="101" spans="2:14" ht="132.75" customHeight="1" x14ac:dyDescent="0.2">
      <c r="B101" s="455"/>
      <c r="C101" s="366"/>
      <c r="D101" s="452" t="s">
        <v>295</v>
      </c>
      <c r="E101" s="150" t="str">
        <f>+Autodiagnóstico!G90</f>
        <v>La entidad contó con un proceso de identificación de infraestructura crítica, lo aplicó y comunicó los resultados a las partes interesadas</v>
      </c>
      <c r="F101" s="86">
        <f>+Autodiagnóstico!H90</f>
        <v>100</v>
      </c>
      <c r="G101" s="176"/>
      <c r="H101" s="177"/>
      <c r="I101" s="183" t="s">
        <v>381</v>
      </c>
      <c r="J101" s="183" t="s">
        <v>358</v>
      </c>
      <c r="K101" s="89" t="s">
        <v>407</v>
      </c>
      <c r="L101" s="81"/>
      <c r="M101" s="82"/>
      <c r="N101" s="28"/>
    </row>
    <row r="102" spans="2:14" ht="131.25" customHeight="1" x14ac:dyDescent="0.2">
      <c r="B102" s="455"/>
      <c r="C102" s="366"/>
      <c r="D102" s="452"/>
      <c r="E102" s="145" t="str">
        <f>+Autodiagnóstico!G91</f>
        <v>Indique si el tiempo en promedio que demoró la entidad en corregir sus vulnerabilidades luego de ser reportadas por el COLCERT tardó:
a. Minutos
b. Horas
c. Días
d. Semanas
e. La entidad no ha recibido reporte de COLCERT</v>
      </c>
      <c r="F102" s="87">
        <f>+Autodiagnóstico!H91</f>
        <v>75</v>
      </c>
      <c r="G102" s="164"/>
      <c r="H102" s="165"/>
      <c r="I102" s="184" t="s">
        <v>381</v>
      </c>
      <c r="J102" s="184" t="s">
        <v>358</v>
      </c>
      <c r="K102" s="257" t="s">
        <v>408</v>
      </c>
      <c r="L102" s="141" t="s">
        <v>409</v>
      </c>
      <c r="M102" s="80"/>
      <c r="N102" s="28"/>
    </row>
    <row r="103" spans="2:14" ht="117.75" customHeight="1" x14ac:dyDescent="0.2">
      <c r="B103" s="455"/>
      <c r="C103" s="366"/>
      <c r="D103" s="452"/>
      <c r="E103" s="160" t="str">
        <f>+Autodiagnóstico!G92</f>
        <v>La entidad intercambió información de incidentes de seguridad con la entidad cabeza de sector o de ser necesario con el Colcert.</v>
      </c>
      <c r="F103" s="142">
        <v>0</v>
      </c>
      <c r="G103" s="215"/>
      <c r="H103" s="216"/>
      <c r="I103" s="217" t="s">
        <v>381</v>
      </c>
      <c r="J103" s="216" t="s">
        <v>358</v>
      </c>
      <c r="K103" s="257" t="s">
        <v>410</v>
      </c>
      <c r="L103" s="141" t="s">
        <v>411</v>
      </c>
      <c r="M103" s="143"/>
      <c r="N103" s="28"/>
    </row>
    <row r="104" spans="2:14" ht="5.25" customHeight="1" thickBot="1" x14ac:dyDescent="0.25">
      <c r="B104" s="118"/>
      <c r="C104" s="71"/>
      <c r="D104" s="7"/>
      <c r="E104" s="71"/>
      <c r="F104" s="119"/>
      <c r="G104" s="71"/>
      <c r="H104" s="71"/>
      <c r="I104" s="120"/>
      <c r="J104" s="71"/>
      <c r="K104" s="256"/>
      <c r="L104" s="71"/>
      <c r="M104" s="71"/>
      <c r="N104" s="73"/>
    </row>
    <row r="105" spans="2:14" ht="36.75" customHeight="1" thickBot="1" x14ac:dyDescent="0.25">
      <c r="C105" s="7"/>
      <c r="D105" s="328"/>
      <c r="E105" s="321" t="s">
        <v>481</v>
      </c>
      <c r="F105" s="331">
        <f>SUM(F101:F102)/2</f>
        <v>87.5</v>
      </c>
      <c r="G105" s="7"/>
      <c r="H105" s="7"/>
      <c r="I105" s="117"/>
      <c r="J105" s="7"/>
      <c r="K105" s="308"/>
      <c r="L105" s="7"/>
      <c r="M105" s="7"/>
      <c r="N105" s="7"/>
    </row>
    <row r="106" spans="2:14" x14ac:dyDescent="0.2">
      <c r="I106" s="117"/>
      <c r="K106" s="283"/>
    </row>
    <row r="107" spans="2:14" x14ac:dyDescent="0.2">
      <c r="F107" s="311"/>
      <c r="I107" s="117"/>
      <c r="K107" s="283"/>
    </row>
    <row r="108" spans="2:14" x14ac:dyDescent="0.2">
      <c r="I108" s="117"/>
      <c r="K108" s="283"/>
    </row>
    <row r="109" spans="2:14" x14ac:dyDescent="0.2">
      <c r="I109" s="117"/>
      <c r="K109" s="283"/>
    </row>
    <row r="110" spans="2:14" x14ac:dyDescent="0.2">
      <c r="I110" s="117"/>
      <c r="K110" s="283"/>
    </row>
    <row r="111" spans="2:14" x14ac:dyDescent="0.2">
      <c r="I111" s="117"/>
      <c r="K111" s="283"/>
    </row>
    <row r="112" spans="2:14" x14ac:dyDescent="0.2">
      <c r="E112" s="218" t="s">
        <v>61</v>
      </c>
      <c r="I112" s="117"/>
      <c r="K112" s="283"/>
    </row>
    <row r="113" spans="9:11" x14ac:dyDescent="0.2">
      <c r="I113" s="117"/>
      <c r="K113" s="283"/>
    </row>
    <row r="114" spans="9:11" x14ac:dyDescent="0.2">
      <c r="I114" s="117"/>
      <c r="K114" s="283"/>
    </row>
    <row r="115" spans="9:11" x14ac:dyDescent="0.2">
      <c r="I115" s="117"/>
      <c r="K115" s="283"/>
    </row>
    <row r="116" spans="9:11" x14ac:dyDescent="0.2">
      <c r="I116" s="117"/>
      <c r="K116" s="283"/>
    </row>
    <row r="117" spans="9:11" hidden="1" x14ac:dyDescent="0.2">
      <c r="I117" s="117"/>
    </row>
    <row r="118" spans="9:11" hidden="1" x14ac:dyDescent="0.2">
      <c r="I118" s="117"/>
    </row>
    <row r="119" spans="9:11" hidden="1" x14ac:dyDescent="0.2">
      <c r="I119" s="117"/>
    </row>
    <row r="120" spans="9:11" hidden="1" x14ac:dyDescent="0.2">
      <c r="I120" s="117"/>
    </row>
    <row r="121" spans="9:11" hidden="1" x14ac:dyDescent="0.2">
      <c r="I121" s="117"/>
    </row>
    <row r="122" spans="9:11" hidden="1" x14ac:dyDescent="0.2">
      <c r="I122" s="7"/>
    </row>
    <row r="123" spans="9:11" x14ac:dyDescent="0.2"/>
  </sheetData>
  <protectedRanges>
    <protectedRange sqref="K7:M87 M88:M103" name="Planeacion"/>
    <protectedRange sqref="K88:L103" name="Planeacion_1"/>
  </protectedRanges>
  <autoFilter ref="C5:M103" xr:uid="{00000000-0009-0000-0000-000004000000}"/>
  <mergeCells count="39">
    <mergeCell ref="F5:F6"/>
    <mergeCell ref="D38:D42"/>
    <mergeCell ref="D70:D73"/>
    <mergeCell ref="D75:D80"/>
    <mergeCell ref="D82:D92"/>
    <mergeCell ref="D18:D21"/>
    <mergeCell ref="D23:D26"/>
    <mergeCell ref="D32:D33"/>
    <mergeCell ref="D35:D36"/>
    <mergeCell ref="D44:D47"/>
    <mergeCell ref="D49:D52"/>
    <mergeCell ref="D54:D59"/>
    <mergeCell ref="D61:D66"/>
    <mergeCell ref="B7:B103"/>
    <mergeCell ref="C7:C21"/>
    <mergeCell ref="C23:C36"/>
    <mergeCell ref="C3:M3"/>
    <mergeCell ref="C5:C6"/>
    <mergeCell ref="D5:D6"/>
    <mergeCell ref="E5:E6"/>
    <mergeCell ref="M5:M6"/>
    <mergeCell ref="K5:K6"/>
    <mergeCell ref="L5:L6"/>
    <mergeCell ref="J5:J6"/>
    <mergeCell ref="I5:I6"/>
    <mergeCell ref="H5:H6"/>
    <mergeCell ref="G5:G6"/>
    <mergeCell ref="D28:D30"/>
    <mergeCell ref="D7:D12"/>
    <mergeCell ref="C38:C80"/>
    <mergeCell ref="C82:C103"/>
    <mergeCell ref="F72:F73"/>
    <mergeCell ref="F83:F84"/>
    <mergeCell ref="F86:F87"/>
    <mergeCell ref="F88:F90"/>
    <mergeCell ref="F91:F92"/>
    <mergeCell ref="D94:D96"/>
    <mergeCell ref="D101:D103"/>
    <mergeCell ref="D98:D99"/>
  </mergeCells>
  <conditionalFormatting sqref="J23:J34">
    <cfRule type="cellIs" dxfId="9" priority="11" operator="between">
      <formula>81</formula>
      <formula>100</formula>
    </cfRule>
    <cfRule type="cellIs" dxfId="8" priority="12" operator="between">
      <formula>61</formula>
      <formula>80</formula>
    </cfRule>
    <cfRule type="cellIs" dxfId="7" priority="13" operator="between">
      <formula>41</formula>
      <formula>60</formula>
    </cfRule>
    <cfRule type="cellIs" dxfId="6" priority="14" operator="between">
      <formula>21</formula>
      <formula>40</formula>
    </cfRule>
    <cfRule type="cellIs" dxfId="5" priority="15" operator="between">
      <formula>1</formula>
      <formula>20</formula>
    </cfRule>
  </conditionalFormatting>
  <conditionalFormatting sqref="F7:F12 F14 F16 F18:F21 F23:F26 F28:F30 F32:F33 F35:F42 F44:F47 F49:F52 F54:F59 F61:F66 F68 F70:F73 F75:F80 F82:F92 F94:F96 F98:F99 F101:F103">
    <cfRule type="cellIs" dxfId="4" priority="22" operator="between">
      <formula>81</formula>
      <formula>100</formula>
    </cfRule>
    <cfRule type="cellIs" dxfId="3" priority="23" operator="between">
      <formula>61</formula>
      <formula>80</formula>
    </cfRule>
    <cfRule type="cellIs" dxfId="2" priority="24" operator="between">
      <formula>41</formula>
      <formula>60</formula>
    </cfRule>
    <cfRule type="cellIs" dxfId="1" priority="25" operator="between">
      <formula>21</formula>
      <formula>40</formula>
    </cfRule>
    <cfRule type="cellIs" dxfId="0" priority="26" operator="between">
      <formula>1</formula>
      <formula>20</formula>
    </cfRule>
  </conditionalFormatting>
  <pageMargins left="0.7" right="0.7" top="0.75" bottom="0.75" header="0.3" footer="0.3"/>
  <pageSetup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Microsoft Office User</cp:lastModifiedBy>
  <cp:revision/>
  <dcterms:created xsi:type="dcterms:W3CDTF">2016-12-25T14:51:07Z</dcterms:created>
  <dcterms:modified xsi:type="dcterms:W3CDTF">2021-06-30T21:51:16Z</dcterms:modified>
  <cp:category/>
  <cp:contentStatus/>
</cp:coreProperties>
</file>