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GESTORES_OCI\2. Informes Obligatorios\6. Plan Anticorrupción\2019\IIICuatri2019\Preliminar\"/>
    </mc:Choice>
  </mc:AlternateContent>
  <bookViews>
    <workbookView xWindow="0" yWindow="0" windowWidth="28800" windowHeight="11430" firstSheet="3" activeTab="6"/>
  </bookViews>
  <sheets>
    <sheet name="0 - CALOR" sheetId="1" r:id="rId1"/>
    <sheet name="1 - POLÍTICA" sheetId="2" r:id="rId2"/>
    <sheet name="2 - CONTEXTO" sheetId="3" r:id="rId3"/>
    <sheet name="3-IDENTIFICACIÓN DEL RIESGO" sheetId="4" r:id="rId4"/>
    <sheet name="4-VALORACIÓN DEL RIESGO" sheetId="5" r:id="rId5"/>
    <sheet name="5-CONTROLES" sheetId="6" r:id="rId6"/>
    <sheet name="6-MAPA DE RIESGOS CORRUPCION" sheetId="7" r:id="rId7"/>
    <sheet name="Anexo 1 modificaciones" sheetId="8" r:id="rId8"/>
    <sheet name="Anexo 2 modificaciones" sheetId="9" r:id="rId9"/>
  </sheets>
  <definedNames>
    <definedName name="_xlnm._FilterDatabase" localSheetId="6" hidden="1">'6-MAPA DE RIESGOS CORRUPCION'!$A$8:$BC$81</definedName>
  </definedNames>
  <calcPr calcId="162913"/>
</workbook>
</file>

<file path=xl/calcChain.xml><?xml version="1.0" encoding="utf-8"?>
<calcChain xmlns="http://schemas.openxmlformats.org/spreadsheetml/2006/main">
  <c r="B13" i="7" l="1"/>
  <c r="D30" i="7" l="1"/>
  <c r="W81" i="7" l="1"/>
  <c r="V81" i="7"/>
  <c r="S81" i="7"/>
  <c r="P81" i="7"/>
  <c r="O81" i="7"/>
  <c r="N81" i="7"/>
  <c r="M81" i="7"/>
  <c r="H81" i="7"/>
  <c r="G81" i="7"/>
  <c r="F81" i="7"/>
  <c r="D81" i="7"/>
  <c r="W80" i="7"/>
  <c r="V80" i="7"/>
  <c r="S80" i="7"/>
  <c r="P80" i="7"/>
  <c r="O80" i="7"/>
  <c r="N80" i="7"/>
  <c r="M80" i="7"/>
  <c r="H80" i="7"/>
  <c r="G80" i="7"/>
  <c r="F80" i="7"/>
  <c r="D80" i="7"/>
  <c r="X79" i="7"/>
  <c r="W79" i="7"/>
  <c r="V79" i="7"/>
  <c r="S79" i="7"/>
  <c r="P79" i="7"/>
  <c r="O79" i="7"/>
  <c r="N79" i="7"/>
  <c r="M79" i="7"/>
  <c r="H79" i="7"/>
  <c r="G79" i="7"/>
  <c r="F79" i="7"/>
  <c r="D79" i="7"/>
  <c r="W75" i="7"/>
  <c r="V75" i="7"/>
  <c r="S75" i="7"/>
  <c r="P75" i="7"/>
  <c r="O75" i="7"/>
  <c r="N75" i="7"/>
  <c r="M75" i="7"/>
  <c r="H75" i="7"/>
  <c r="G75" i="7"/>
  <c r="F75" i="7"/>
  <c r="D75" i="7"/>
  <c r="W72" i="7"/>
  <c r="V72" i="7"/>
  <c r="S72" i="7"/>
  <c r="P72" i="7"/>
  <c r="O72" i="7"/>
  <c r="N72" i="7"/>
  <c r="M72" i="7"/>
  <c r="H72" i="7"/>
  <c r="G72" i="7"/>
  <c r="F72" i="7"/>
  <c r="D72" i="7"/>
  <c r="W71" i="7"/>
  <c r="V71" i="7"/>
  <c r="S71" i="7"/>
  <c r="P71" i="7"/>
  <c r="O71" i="7"/>
  <c r="N71" i="7"/>
  <c r="M71" i="7"/>
  <c r="H71" i="7"/>
  <c r="G71" i="7"/>
  <c r="F71" i="7"/>
  <c r="D71" i="7"/>
  <c r="W70" i="7"/>
  <c r="V70" i="7"/>
  <c r="S70" i="7"/>
  <c r="P70" i="7"/>
  <c r="O70" i="7"/>
  <c r="N70" i="7"/>
  <c r="M70" i="7"/>
  <c r="H70" i="7"/>
  <c r="G70" i="7"/>
  <c r="F70" i="7"/>
  <c r="D70" i="7"/>
  <c r="W69" i="7"/>
  <c r="V69" i="7"/>
  <c r="S69" i="7"/>
  <c r="P69" i="7"/>
  <c r="O69" i="7"/>
  <c r="N69" i="7"/>
  <c r="M69" i="7"/>
  <c r="H69" i="7"/>
  <c r="G69" i="7"/>
  <c r="F69" i="7"/>
  <c r="D69" i="7"/>
  <c r="X68" i="7"/>
  <c r="W68" i="7"/>
  <c r="V68" i="7"/>
  <c r="S68" i="7"/>
  <c r="P68" i="7"/>
  <c r="O68" i="7"/>
  <c r="N68" i="7"/>
  <c r="M68" i="7"/>
  <c r="H68" i="7"/>
  <c r="G68" i="7"/>
  <c r="F68" i="7"/>
  <c r="D68" i="7"/>
  <c r="W66" i="7"/>
  <c r="V66" i="7"/>
  <c r="S66" i="7"/>
  <c r="P66" i="7"/>
  <c r="O66" i="7"/>
  <c r="N66" i="7"/>
  <c r="M66" i="7"/>
  <c r="H66" i="7"/>
  <c r="G66" i="7"/>
  <c r="F66" i="7"/>
  <c r="D66" i="7"/>
  <c r="W65" i="7"/>
  <c r="V65" i="7"/>
  <c r="S65" i="7"/>
  <c r="P65" i="7"/>
  <c r="O65" i="7"/>
  <c r="N65" i="7"/>
  <c r="M65" i="7"/>
  <c r="H65" i="7"/>
  <c r="G65" i="7"/>
  <c r="F65" i="7"/>
  <c r="D65" i="7"/>
  <c r="W64" i="7"/>
  <c r="V64" i="7"/>
  <c r="S64" i="7"/>
  <c r="P64" i="7"/>
  <c r="O64" i="7"/>
  <c r="N64" i="7"/>
  <c r="M64" i="7"/>
  <c r="H64" i="7"/>
  <c r="G64" i="7"/>
  <c r="F64" i="7"/>
  <c r="D64" i="7"/>
  <c r="W63" i="7"/>
  <c r="V63" i="7"/>
  <c r="S63" i="7"/>
  <c r="P63" i="7"/>
  <c r="O63" i="7"/>
  <c r="N63" i="7"/>
  <c r="M63" i="7"/>
  <c r="H63" i="7"/>
  <c r="G63" i="7"/>
  <c r="F63" i="7"/>
  <c r="D63" i="7"/>
  <c r="W61" i="7"/>
  <c r="V61" i="7"/>
  <c r="S61" i="7"/>
  <c r="P61" i="7"/>
  <c r="O61" i="7"/>
  <c r="N61" i="7"/>
  <c r="M61" i="7"/>
  <c r="H61" i="7"/>
  <c r="G61" i="7"/>
  <c r="F61" i="7"/>
  <c r="D61" i="7"/>
  <c r="S60" i="7"/>
  <c r="P60" i="7"/>
  <c r="O60" i="7"/>
  <c r="N60" i="7"/>
  <c r="M60" i="7"/>
  <c r="W59" i="7"/>
  <c r="V59" i="7"/>
  <c r="S59" i="7"/>
  <c r="P59" i="7"/>
  <c r="O59" i="7"/>
  <c r="N59" i="7"/>
  <c r="M59" i="7"/>
  <c r="H59" i="7"/>
  <c r="G59" i="7"/>
  <c r="F59" i="7"/>
  <c r="D59" i="7"/>
  <c r="S58" i="7"/>
  <c r="P58" i="7"/>
  <c r="O58" i="7"/>
  <c r="N58" i="7"/>
  <c r="M58" i="7"/>
  <c r="X57" i="7"/>
  <c r="W57" i="7"/>
  <c r="V57" i="7"/>
  <c r="S57" i="7"/>
  <c r="P57" i="7"/>
  <c r="O57" i="7"/>
  <c r="N57" i="7"/>
  <c r="M57" i="7"/>
  <c r="H57" i="7"/>
  <c r="G57" i="7"/>
  <c r="F57" i="7"/>
  <c r="D57" i="7"/>
  <c r="S56" i="7"/>
  <c r="P56" i="7"/>
  <c r="O56" i="7"/>
  <c r="N56" i="7"/>
  <c r="M56" i="7"/>
  <c r="W55" i="7"/>
  <c r="V55" i="7"/>
  <c r="S55" i="7"/>
  <c r="P55" i="7"/>
  <c r="O55" i="7"/>
  <c r="N55" i="7"/>
  <c r="M55" i="7"/>
  <c r="H55" i="7"/>
  <c r="G55" i="7"/>
  <c r="F55" i="7"/>
  <c r="D55" i="7"/>
  <c r="W54" i="7"/>
  <c r="V54" i="7"/>
  <c r="S54" i="7"/>
  <c r="P54" i="7"/>
  <c r="O54" i="7"/>
  <c r="N54" i="7"/>
  <c r="M54" i="7"/>
  <c r="H54" i="7"/>
  <c r="G54" i="7"/>
  <c r="F54" i="7"/>
  <c r="D54" i="7"/>
  <c r="S53" i="7"/>
  <c r="P53" i="7"/>
  <c r="O53" i="7"/>
  <c r="N53" i="7"/>
  <c r="M53" i="7"/>
  <c r="W52" i="7"/>
  <c r="V52" i="7"/>
  <c r="S52" i="7"/>
  <c r="P52" i="7"/>
  <c r="O52" i="7"/>
  <c r="N52" i="7"/>
  <c r="M52" i="7"/>
  <c r="H52" i="7"/>
  <c r="G52" i="7"/>
  <c r="F52" i="7"/>
  <c r="D52" i="7"/>
  <c r="S48" i="7"/>
  <c r="P48" i="7"/>
  <c r="O48" i="7"/>
  <c r="N48" i="7"/>
  <c r="M48" i="7"/>
  <c r="S45" i="7"/>
  <c r="P45" i="7"/>
  <c r="O45" i="7"/>
  <c r="N45" i="7"/>
  <c r="M45" i="7"/>
  <c r="W44" i="7"/>
  <c r="V44" i="7"/>
  <c r="S44" i="7"/>
  <c r="P44" i="7"/>
  <c r="O44" i="7"/>
  <c r="N44" i="7"/>
  <c r="M44" i="7"/>
  <c r="H44" i="7"/>
  <c r="G44" i="7"/>
  <c r="F44" i="7"/>
  <c r="D44" i="7"/>
  <c r="S43" i="7"/>
  <c r="P43" i="7"/>
  <c r="O43" i="7"/>
  <c r="N43" i="7"/>
  <c r="M43" i="7"/>
  <c r="S42" i="7"/>
  <c r="P42" i="7"/>
  <c r="O42" i="7"/>
  <c r="N42" i="7"/>
  <c r="M42" i="7"/>
  <c r="W41" i="7"/>
  <c r="V41" i="7"/>
  <c r="S41" i="7"/>
  <c r="P41" i="7"/>
  <c r="O41" i="7"/>
  <c r="N41" i="7"/>
  <c r="M41" i="7"/>
  <c r="H41" i="7"/>
  <c r="G41" i="7"/>
  <c r="F41" i="7"/>
  <c r="D41" i="7"/>
  <c r="S40" i="7"/>
  <c r="P40" i="7"/>
  <c r="O40" i="7"/>
  <c r="N40" i="7"/>
  <c r="M40" i="7"/>
  <c r="S39" i="7"/>
  <c r="P39" i="7"/>
  <c r="O39" i="7"/>
  <c r="N39" i="7"/>
  <c r="M39" i="7"/>
  <c r="W38" i="7"/>
  <c r="V38" i="7"/>
  <c r="S38" i="7"/>
  <c r="P38" i="7"/>
  <c r="O38" i="7"/>
  <c r="N38" i="7"/>
  <c r="M38" i="7"/>
  <c r="H38" i="7"/>
  <c r="G38" i="7"/>
  <c r="F38" i="7"/>
  <c r="D38" i="7"/>
  <c r="X35" i="7"/>
  <c r="W35" i="7"/>
  <c r="V35" i="7"/>
  <c r="S35" i="7"/>
  <c r="P35" i="7"/>
  <c r="O35" i="7"/>
  <c r="N35" i="7"/>
  <c r="M35" i="7"/>
  <c r="H35" i="7"/>
  <c r="G35" i="7"/>
  <c r="F35" i="7"/>
  <c r="D35" i="7"/>
  <c r="S31" i="7"/>
  <c r="P31" i="7"/>
  <c r="O31" i="7"/>
  <c r="N31" i="7"/>
  <c r="M31" i="7"/>
  <c r="W30" i="7"/>
  <c r="V30" i="7"/>
  <c r="S30" i="7"/>
  <c r="P30" i="7"/>
  <c r="O30" i="7"/>
  <c r="N30" i="7"/>
  <c r="M30" i="7"/>
  <c r="H30" i="7"/>
  <c r="G30" i="7"/>
  <c r="F30" i="7"/>
  <c r="W28" i="7"/>
  <c r="V28" i="7"/>
  <c r="S28" i="7"/>
  <c r="P28" i="7"/>
  <c r="O28" i="7"/>
  <c r="N28" i="7"/>
  <c r="M28" i="7"/>
  <c r="H28" i="7"/>
  <c r="G28" i="7"/>
  <c r="F28" i="7"/>
  <c r="D28" i="7"/>
  <c r="S27" i="7"/>
  <c r="P27" i="7"/>
  <c r="O27" i="7"/>
  <c r="N27" i="7"/>
  <c r="M27" i="7"/>
  <c r="W26" i="7"/>
  <c r="V26" i="7"/>
  <c r="S26" i="7"/>
  <c r="P26" i="7"/>
  <c r="O26" i="7"/>
  <c r="N26" i="7"/>
  <c r="M26" i="7"/>
  <c r="H26" i="7"/>
  <c r="G26" i="7"/>
  <c r="F26" i="7"/>
  <c r="D26" i="7"/>
  <c r="W20" i="7"/>
  <c r="V20" i="7"/>
  <c r="S20" i="7"/>
  <c r="P20" i="7"/>
  <c r="O20" i="7"/>
  <c r="N20" i="7"/>
  <c r="M20" i="7"/>
  <c r="H20" i="7"/>
  <c r="G20" i="7"/>
  <c r="F20" i="7"/>
  <c r="D20" i="7"/>
  <c r="D19" i="7"/>
  <c r="S18" i="7"/>
  <c r="P18" i="7"/>
  <c r="O18" i="7"/>
  <c r="N18" i="7"/>
  <c r="M18" i="7"/>
  <c r="S17" i="7"/>
  <c r="P17" i="7"/>
  <c r="O17" i="7"/>
  <c r="N17" i="7"/>
  <c r="M17" i="7"/>
  <c r="W16" i="7"/>
  <c r="V16" i="7"/>
  <c r="S16" i="7"/>
  <c r="P16" i="7"/>
  <c r="O16" i="7"/>
  <c r="N16" i="7"/>
  <c r="M16" i="7"/>
  <c r="H16" i="7"/>
  <c r="G16" i="7"/>
  <c r="F16" i="7"/>
  <c r="D16" i="7"/>
  <c r="S15" i="7"/>
  <c r="P15" i="7"/>
  <c r="O15" i="7"/>
  <c r="N15" i="7"/>
  <c r="M15" i="7"/>
  <c r="W14" i="7"/>
  <c r="V14" i="7"/>
  <c r="S14" i="7"/>
  <c r="P14" i="7"/>
  <c r="O14" i="7"/>
  <c r="N14" i="7"/>
  <c r="M14" i="7"/>
  <c r="H14" i="7"/>
  <c r="G14" i="7"/>
  <c r="F14" i="7"/>
  <c r="D14" i="7"/>
  <c r="W13" i="7"/>
  <c r="V13" i="7"/>
  <c r="S13" i="7"/>
  <c r="P13" i="7"/>
  <c r="O13" i="7"/>
  <c r="N13" i="7"/>
  <c r="M13" i="7"/>
  <c r="H13" i="7"/>
  <c r="G13" i="7"/>
  <c r="F13" i="7"/>
  <c r="D13" i="7"/>
  <c r="S12" i="7"/>
  <c r="P12" i="7"/>
  <c r="O12" i="7"/>
  <c r="N12" i="7"/>
  <c r="M12" i="7"/>
  <c r="X11" i="7"/>
  <c r="W11" i="7"/>
  <c r="V11" i="7"/>
  <c r="S11" i="7"/>
  <c r="P11" i="7"/>
  <c r="O11" i="7"/>
  <c r="N11" i="7"/>
  <c r="M11" i="7"/>
  <c r="H11" i="7"/>
  <c r="G11" i="7"/>
  <c r="F11" i="7"/>
  <c r="D11" i="7"/>
  <c r="W10" i="7"/>
  <c r="V10" i="7"/>
  <c r="S10" i="7"/>
  <c r="P10" i="7"/>
  <c r="O10" i="7"/>
  <c r="N10" i="7"/>
  <c r="M10" i="7"/>
  <c r="H10" i="7"/>
  <c r="G10" i="7"/>
  <c r="F10" i="7"/>
  <c r="D10" i="7"/>
  <c r="W9" i="7"/>
  <c r="V9" i="7"/>
  <c r="S9" i="7"/>
  <c r="P9" i="7"/>
  <c r="O9" i="7"/>
  <c r="N9" i="7"/>
  <c r="M9" i="7"/>
  <c r="K9" i="7"/>
  <c r="H9" i="7"/>
  <c r="G9" i="7"/>
  <c r="F9" i="7"/>
  <c r="D9" i="7"/>
  <c r="AL63" i="6"/>
  <c r="X81" i="7" s="1"/>
  <c r="Z63" i="6"/>
  <c r="X63" i="6"/>
  <c r="V63" i="6"/>
  <c r="T63" i="6"/>
  <c r="R63" i="6"/>
  <c r="P63" i="6"/>
  <c r="N63" i="6"/>
  <c r="AA63" i="6" s="1"/>
  <c r="AB63" i="6" s="1"/>
  <c r="D63" i="6"/>
  <c r="AL62" i="6"/>
  <c r="X80" i="7" s="1"/>
  <c r="Z62" i="6"/>
  <c r="X62" i="6"/>
  <c r="V62" i="6"/>
  <c r="T62" i="6"/>
  <c r="R62" i="6"/>
  <c r="P62" i="6"/>
  <c r="N62" i="6"/>
  <c r="D62" i="6"/>
  <c r="AL61" i="6"/>
  <c r="Z61" i="6"/>
  <c r="X61" i="6"/>
  <c r="V61" i="6"/>
  <c r="T61" i="6"/>
  <c r="R61" i="6"/>
  <c r="P61" i="6"/>
  <c r="N61" i="6"/>
  <c r="AA61" i="6" s="1"/>
  <c r="AB61" i="6" s="1"/>
  <c r="D61" i="6"/>
  <c r="AL60" i="6"/>
  <c r="X75" i="7" s="1"/>
  <c r="Z60" i="6"/>
  <c r="X60" i="6"/>
  <c r="V60" i="6"/>
  <c r="T60" i="6"/>
  <c r="R60" i="6"/>
  <c r="P60" i="6"/>
  <c r="N60" i="6"/>
  <c r="AA60" i="6" s="1"/>
  <c r="AB60" i="6" s="1"/>
  <c r="AD60" i="6" s="1"/>
  <c r="D60" i="6"/>
  <c r="AL59" i="6"/>
  <c r="X72" i="7" s="1"/>
  <c r="Z59" i="6"/>
  <c r="X59" i="6"/>
  <c r="V59" i="6"/>
  <c r="T59" i="6"/>
  <c r="R59" i="6"/>
  <c r="P59" i="6"/>
  <c r="N59" i="6"/>
  <c r="AA59" i="6" s="1"/>
  <c r="AB59" i="6" s="1"/>
  <c r="D59" i="6"/>
  <c r="AL58" i="6"/>
  <c r="X71" i="7" s="1"/>
  <c r="Z58" i="6"/>
  <c r="X58" i="6"/>
  <c r="V58" i="6"/>
  <c r="T58" i="6"/>
  <c r="R58" i="6"/>
  <c r="P58" i="6"/>
  <c r="N58" i="6"/>
  <c r="D58" i="6"/>
  <c r="AL57" i="6"/>
  <c r="X70" i="7" s="1"/>
  <c r="Z57" i="6"/>
  <c r="X57" i="6"/>
  <c r="V57" i="6"/>
  <c r="T57" i="6"/>
  <c r="R57" i="6"/>
  <c r="P57" i="6"/>
  <c r="N57" i="6"/>
  <c r="AA57" i="6" s="1"/>
  <c r="AB57" i="6" s="1"/>
  <c r="D57" i="6"/>
  <c r="AL56" i="6"/>
  <c r="X69" i="7" s="1"/>
  <c r="Z56" i="6"/>
  <c r="X56" i="6"/>
  <c r="V56" i="6"/>
  <c r="T56" i="6"/>
  <c r="R56" i="6"/>
  <c r="P56" i="6"/>
  <c r="N56" i="6"/>
  <c r="D56" i="6"/>
  <c r="AL55" i="6"/>
  <c r="Z55" i="6"/>
  <c r="X55" i="6"/>
  <c r="V55" i="6"/>
  <c r="T55" i="6"/>
  <c r="R55" i="6"/>
  <c r="P55" i="6"/>
  <c r="N55" i="6"/>
  <c r="D55" i="6"/>
  <c r="AL54" i="6"/>
  <c r="X66" i="7" s="1"/>
  <c r="Z54" i="6"/>
  <c r="X54" i="6"/>
  <c r="V54" i="6"/>
  <c r="T54" i="6"/>
  <c r="R54" i="6"/>
  <c r="P54" i="6"/>
  <c r="N54" i="6"/>
  <c r="D54" i="6"/>
  <c r="AL53" i="6"/>
  <c r="X65" i="7" s="1"/>
  <c r="Z53" i="6"/>
  <c r="X53" i="6"/>
  <c r="V53" i="6"/>
  <c r="T53" i="6"/>
  <c r="R53" i="6"/>
  <c r="P53" i="6"/>
  <c r="N53" i="6"/>
  <c r="D53" i="6"/>
  <c r="AL52" i="6"/>
  <c r="X64" i="7" s="1"/>
  <c r="AB52" i="6"/>
  <c r="R64" i="7" s="1"/>
  <c r="Z52" i="6"/>
  <c r="X52" i="6"/>
  <c r="V52" i="6"/>
  <c r="T52" i="6"/>
  <c r="R52" i="6"/>
  <c r="P52" i="6"/>
  <c r="N52" i="6"/>
  <c r="AA52" i="6" s="1"/>
  <c r="D52" i="6"/>
  <c r="AL51" i="6"/>
  <c r="X63" i="7" s="1"/>
  <c r="Z51" i="6"/>
  <c r="X51" i="6"/>
  <c r="V51" i="6"/>
  <c r="T51" i="6"/>
  <c r="R51" i="6"/>
  <c r="P51" i="6"/>
  <c r="N51" i="6"/>
  <c r="AA51" i="6" s="1"/>
  <c r="AB51" i="6" s="1"/>
  <c r="D51" i="6"/>
  <c r="AL50" i="6"/>
  <c r="X61" i="7" s="1"/>
  <c r="Z50" i="6"/>
  <c r="X50" i="6"/>
  <c r="V50" i="6"/>
  <c r="T50" i="6"/>
  <c r="R50" i="6"/>
  <c r="P50" i="6"/>
  <c r="N50" i="6"/>
  <c r="D50" i="6"/>
  <c r="Z49" i="6"/>
  <c r="AA49" i="6" s="1"/>
  <c r="AB49" i="6" s="1"/>
  <c r="X49" i="6"/>
  <c r="V49" i="6"/>
  <c r="T49" i="6"/>
  <c r="R49" i="6"/>
  <c r="P49" i="6"/>
  <c r="N49" i="6"/>
  <c r="AL48" i="6"/>
  <c r="X59" i="7" s="1"/>
  <c r="Z48" i="6"/>
  <c r="X48" i="6"/>
  <c r="V48" i="6"/>
  <c r="T48" i="6"/>
  <c r="R48" i="6"/>
  <c r="P48" i="6"/>
  <c r="N48" i="6"/>
  <c r="D48" i="6"/>
  <c r="Z47" i="6"/>
  <c r="X47" i="6"/>
  <c r="V47" i="6"/>
  <c r="T47" i="6"/>
  <c r="R47" i="6"/>
  <c r="P47" i="6"/>
  <c r="N47" i="6"/>
  <c r="AL46" i="6"/>
  <c r="Z46" i="6"/>
  <c r="AA46" i="6" s="1"/>
  <c r="AB46" i="6" s="1"/>
  <c r="X46" i="6"/>
  <c r="V46" i="6"/>
  <c r="T46" i="6"/>
  <c r="R46" i="6"/>
  <c r="P46" i="6"/>
  <c r="N46" i="6"/>
  <c r="D46" i="6"/>
  <c r="Z45" i="6"/>
  <c r="X45" i="6"/>
  <c r="V45" i="6"/>
  <c r="T45" i="6"/>
  <c r="R45" i="6"/>
  <c r="P45" i="6"/>
  <c r="AA45" i="6" s="1"/>
  <c r="AB45" i="6" s="1"/>
  <c r="N45" i="6"/>
  <c r="AL44" i="6"/>
  <c r="X55" i="7" s="1"/>
  <c r="Z44" i="6"/>
  <c r="X44" i="6"/>
  <c r="V44" i="6"/>
  <c r="T44" i="6"/>
  <c r="R44" i="6"/>
  <c r="P44" i="6"/>
  <c r="N44" i="6"/>
  <c r="D44" i="6"/>
  <c r="AL43" i="6"/>
  <c r="X54" i="7" s="1"/>
  <c r="Z43" i="6"/>
  <c r="X43" i="6"/>
  <c r="V43" i="6"/>
  <c r="T43" i="6"/>
  <c r="R43" i="6"/>
  <c r="P43" i="6"/>
  <c r="N43" i="6"/>
  <c r="AA43" i="6" s="1"/>
  <c r="AB43" i="6" s="1"/>
  <c r="AD43" i="6" s="1"/>
  <c r="D43" i="6"/>
  <c r="Z42" i="6"/>
  <c r="X42" i="6"/>
  <c r="V42" i="6"/>
  <c r="T42" i="6"/>
  <c r="R42" i="6"/>
  <c r="P42" i="6"/>
  <c r="N42" i="6"/>
  <c r="AL41" i="6"/>
  <c r="X52" i="7" s="1"/>
  <c r="Z41" i="6"/>
  <c r="X41" i="6"/>
  <c r="V41" i="6"/>
  <c r="T41" i="6"/>
  <c r="R41" i="6"/>
  <c r="P41" i="6"/>
  <c r="N41" i="6"/>
  <c r="D41" i="6"/>
  <c r="Z40" i="6"/>
  <c r="X40" i="6"/>
  <c r="V40" i="6"/>
  <c r="T40" i="6"/>
  <c r="R40" i="6"/>
  <c r="P40" i="6"/>
  <c r="N40" i="6"/>
  <c r="AA40" i="6" s="1"/>
  <c r="AB40" i="6" s="1"/>
  <c r="Z39" i="6"/>
  <c r="X39" i="6"/>
  <c r="V39" i="6"/>
  <c r="T39" i="6"/>
  <c r="R39" i="6"/>
  <c r="P39" i="6"/>
  <c r="N39" i="6"/>
  <c r="AL38" i="6"/>
  <c r="X44" i="7" s="1"/>
  <c r="AB38" i="6"/>
  <c r="R44" i="7" s="1"/>
  <c r="Z38" i="6"/>
  <c r="X38" i="6"/>
  <c r="V38" i="6"/>
  <c r="T38" i="6"/>
  <c r="R38" i="6"/>
  <c r="P38" i="6"/>
  <c r="N38" i="6"/>
  <c r="AA38" i="6" s="1"/>
  <c r="D38" i="6"/>
  <c r="Z37" i="6"/>
  <c r="X37" i="6"/>
  <c r="V37" i="6"/>
  <c r="T37" i="6"/>
  <c r="R37" i="6"/>
  <c r="P37" i="6"/>
  <c r="N37" i="6"/>
  <c r="Z36" i="6"/>
  <c r="X36" i="6"/>
  <c r="V36" i="6"/>
  <c r="T36" i="6"/>
  <c r="R36" i="6"/>
  <c r="P36" i="6"/>
  <c r="N36" i="6"/>
  <c r="AA36" i="6" s="1"/>
  <c r="AB36" i="6" s="1"/>
  <c r="AL35" i="6"/>
  <c r="X41" i="7" s="1"/>
  <c r="Z35" i="6"/>
  <c r="X35" i="6"/>
  <c r="AA35" i="6" s="1"/>
  <c r="AB35" i="6" s="1"/>
  <c r="V35" i="6"/>
  <c r="T35" i="6"/>
  <c r="R35" i="6"/>
  <c r="P35" i="6"/>
  <c r="N35" i="6"/>
  <c r="D35" i="6"/>
  <c r="Z34" i="6"/>
  <c r="X34" i="6"/>
  <c r="V34" i="6"/>
  <c r="T34" i="6"/>
  <c r="R34" i="6"/>
  <c r="P34" i="6"/>
  <c r="N34" i="6"/>
  <c r="Z33" i="6"/>
  <c r="X33" i="6"/>
  <c r="V33" i="6"/>
  <c r="T33" i="6"/>
  <c r="R33" i="6"/>
  <c r="P33" i="6"/>
  <c r="N33" i="6"/>
  <c r="AA33" i="6" s="1"/>
  <c r="AB33" i="6" s="1"/>
  <c r="AL32" i="6"/>
  <c r="X38" i="7" s="1"/>
  <c r="Z32" i="6"/>
  <c r="X32" i="6"/>
  <c r="V32" i="6"/>
  <c r="T32" i="6"/>
  <c r="R32" i="6"/>
  <c r="AA32" i="6" s="1"/>
  <c r="AB32" i="6" s="1"/>
  <c r="P32" i="6"/>
  <c r="N32" i="6"/>
  <c r="D32" i="6"/>
  <c r="AL29" i="6"/>
  <c r="Z29" i="6"/>
  <c r="X29" i="6"/>
  <c r="V29" i="6"/>
  <c r="T29" i="6"/>
  <c r="R29" i="6"/>
  <c r="P29" i="6"/>
  <c r="N29" i="6"/>
  <c r="D29" i="6"/>
  <c r="AA28" i="6"/>
  <c r="AB28" i="6" s="1"/>
  <c r="Z28" i="6"/>
  <c r="X28" i="6"/>
  <c r="V28" i="6"/>
  <c r="T28" i="6"/>
  <c r="R28" i="6"/>
  <c r="P28" i="6"/>
  <c r="N28" i="6"/>
  <c r="AL27" i="6"/>
  <c r="X30" i="7" s="1"/>
  <c r="Z27" i="6"/>
  <c r="X27" i="6"/>
  <c r="AA27" i="6" s="1"/>
  <c r="AB27" i="6" s="1"/>
  <c r="V27" i="6"/>
  <c r="T27" i="6"/>
  <c r="R27" i="6"/>
  <c r="P27" i="6"/>
  <c r="N27" i="6"/>
  <c r="D27" i="6"/>
  <c r="AL26" i="6"/>
  <c r="X28" i="7" s="1"/>
  <c r="AA26" i="6"/>
  <c r="AB26" i="6" s="1"/>
  <c r="Z26" i="6"/>
  <c r="X26" i="6"/>
  <c r="V26" i="6"/>
  <c r="T26" i="6"/>
  <c r="R26" i="6"/>
  <c r="P26" i="6"/>
  <c r="N26" i="6"/>
  <c r="D26" i="6"/>
  <c r="Z25" i="6"/>
  <c r="X25" i="6"/>
  <c r="V25" i="6"/>
  <c r="T25" i="6"/>
  <c r="R25" i="6"/>
  <c r="P25" i="6"/>
  <c r="N25" i="6"/>
  <c r="AL24" i="6"/>
  <c r="X26" i="7" s="1"/>
  <c r="Z24" i="6"/>
  <c r="X24" i="6"/>
  <c r="V24" i="6"/>
  <c r="T24" i="6"/>
  <c r="R24" i="6"/>
  <c r="P24" i="6"/>
  <c r="N24" i="6"/>
  <c r="D24" i="6"/>
  <c r="AL23" i="6"/>
  <c r="X20" i="7" s="1"/>
  <c r="AA23" i="6"/>
  <c r="AB23" i="6" s="1"/>
  <c r="Z23" i="6"/>
  <c r="X23" i="6"/>
  <c r="V23" i="6"/>
  <c r="T23" i="6"/>
  <c r="R23" i="6"/>
  <c r="P23" i="6"/>
  <c r="N23" i="6"/>
  <c r="D23" i="6"/>
  <c r="D22" i="6"/>
  <c r="AA21" i="6"/>
  <c r="AB21" i="6" s="1"/>
  <c r="Z21" i="6"/>
  <c r="X21" i="6"/>
  <c r="V21" i="6"/>
  <c r="T21" i="6"/>
  <c r="R21" i="6"/>
  <c r="P21" i="6"/>
  <c r="N21" i="6"/>
  <c r="Z20" i="6"/>
  <c r="X20" i="6"/>
  <c r="V20" i="6"/>
  <c r="T20" i="6"/>
  <c r="R20" i="6"/>
  <c r="P20" i="6"/>
  <c r="N20" i="6"/>
  <c r="AL19" i="6"/>
  <c r="X16" i="7" s="1"/>
  <c r="AA19" i="6"/>
  <c r="AB19" i="6" s="1"/>
  <c r="Z19" i="6"/>
  <c r="X19" i="6"/>
  <c r="V19" i="6"/>
  <c r="T19" i="6"/>
  <c r="R19" i="6"/>
  <c r="P19" i="6"/>
  <c r="N19" i="6"/>
  <c r="D19" i="6"/>
  <c r="Z18" i="6"/>
  <c r="X18" i="6"/>
  <c r="V18" i="6"/>
  <c r="T18" i="6"/>
  <c r="R18" i="6"/>
  <c r="P18" i="6"/>
  <c r="N18" i="6"/>
  <c r="AL17" i="6"/>
  <c r="X14" i="7" s="1"/>
  <c r="Z17" i="6"/>
  <c r="X17" i="6"/>
  <c r="V17" i="6"/>
  <c r="T17" i="6"/>
  <c r="R17" i="6"/>
  <c r="P17" i="6"/>
  <c r="AA17" i="6" s="1"/>
  <c r="AB17" i="6" s="1"/>
  <c r="R14" i="7" s="1"/>
  <c r="N17" i="6"/>
  <c r="D17" i="6"/>
  <c r="AL16" i="6"/>
  <c r="X13" i="7" s="1"/>
  <c r="Z16" i="6"/>
  <c r="X16" i="6"/>
  <c r="V16" i="6"/>
  <c r="T16" i="6"/>
  <c r="R16" i="6"/>
  <c r="P16" i="6"/>
  <c r="N16" i="6"/>
  <c r="D16" i="6"/>
  <c r="Z15" i="6"/>
  <c r="X15" i="6"/>
  <c r="V15" i="6"/>
  <c r="T15" i="6"/>
  <c r="R15" i="6"/>
  <c r="P15" i="6"/>
  <c r="N15" i="6"/>
  <c r="AL14" i="6"/>
  <c r="Z14" i="6"/>
  <c r="AA14" i="6" s="1"/>
  <c r="AB14" i="6" s="1"/>
  <c r="X14" i="6"/>
  <c r="V14" i="6"/>
  <c r="T14" i="6"/>
  <c r="R14" i="6"/>
  <c r="P14" i="6"/>
  <c r="N14" i="6"/>
  <c r="D14" i="6"/>
  <c r="AL13" i="6"/>
  <c r="X10" i="7" s="1"/>
  <c r="Z13" i="6"/>
  <c r="X13" i="6"/>
  <c r="V13" i="6"/>
  <c r="T13" i="6"/>
  <c r="R13" i="6"/>
  <c r="P13" i="6"/>
  <c r="N13" i="6"/>
  <c r="D13" i="6"/>
  <c r="AL12" i="6"/>
  <c r="X9" i="7" s="1"/>
  <c r="AA12" i="6"/>
  <c r="AB12" i="6" s="1"/>
  <c r="Z12" i="6"/>
  <c r="X12" i="6"/>
  <c r="V12" i="6"/>
  <c r="T12" i="6"/>
  <c r="R12" i="6"/>
  <c r="P12" i="6"/>
  <c r="N12" i="6"/>
  <c r="D12" i="6"/>
  <c r="AA44" i="5"/>
  <c r="AB44" i="5" s="1"/>
  <c r="E44" i="5"/>
  <c r="AC43" i="5"/>
  <c r="J80" i="7" s="1"/>
  <c r="AB43" i="5"/>
  <c r="I80" i="7" s="1"/>
  <c r="AA43" i="5"/>
  <c r="E43" i="5"/>
  <c r="AA42" i="5"/>
  <c r="AB42" i="5" s="1"/>
  <c r="I79" i="7" s="1"/>
  <c r="E42" i="5"/>
  <c r="B42" i="5"/>
  <c r="AA41" i="5"/>
  <c r="AB41" i="5" s="1"/>
  <c r="I75" i="7" s="1"/>
  <c r="E41" i="5"/>
  <c r="AA40" i="5"/>
  <c r="AB40" i="5" s="1"/>
  <c r="E40" i="5"/>
  <c r="AA39" i="5"/>
  <c r="AB39" i="5" s="1"/>
  <c r="I71" i="7" s="1"/>
  <c r="E39" i="5"/>
  <c r="AA38" i="5"/>
  <c r="AB38" i="5" s="1"/>
  <c r="E38" i="5"/>
  <c r="AA37" i="5"/>
  <c r="AB37" i="5" s="1"/>
  <c r="I69" i="7" s="1"/>
  <c r="E37" i="5"/>
  <c r="AA36" i="5"/>
  <c r="AB36" i="5" s="1"/>
  <c r="E36" i="5"/>
  <c r="AA35" i="5"/>
  <c r="AB35" i="5" s="1"/>
  <c r="E35" i="5"/>
  <c r="AA34" i="5"/>
  <c r="AB34" i="5" s="1"/>
  <c r="I65" i="7" s="1"/>
  <c r="E34" i="5"/>
  <c r="AA33" i="5"/>
  <c r="AB33" i="5" s="1"/>
  <c r="E33" i="5"/>
  <c r="AA32" i="5"/>
  <c r="AB32" i="5" s="1"/>
  <c r="I63" i="7" s="1"/>
  <c r="E32" i="5"/>
  <c r="D32" i="5"/>
  <c r="AA31" i="5"/>
  <c r="AB31" i="5" s="1"/>
  <c r="E31" i="5"/>
  <c r="AB30" i="5"/>
  <c r="I59" i="7" s="1"/>
  <c r="AA30" i="5"/>
  <c r="E30" i="5"/>
  <c r="AA29" i="5"/>
  <c r="AB29" i="5" s="1"/>
  <c r="I57" i="7" s="1"/>
  <c r="E29" i="5"/>
  <c r="AA28" i="5"/>
  <c r="AB28" i="5" s="1"/>
  <c r="E28" i="5"/>
  <c r="AC27" i="5"/>
  <c r="J54" i="7" s="1"/>
  <c r="AA27" i="5"/>
  <c r="AB27" i="5" s="1"/>
  <c r="I54" i="7" s="1"/>
  <c r="E27" i="5"/>
  <c r="AB26" i="5"/>
  <c r="I52" i="7" s="1"/>
  <c r="AA26" i="5"/>
  <c r="E26" i="5"/>
  <c r="AA25" i="5"/>
  <c r="AB25" i="5" s="1"/>
  <c r="I44" i="7" s="1"/>
  <c r="E25" i="5"/>
  <c r="AA24" i="5"/>
  <c r="AB24" i="5" s="1"/>
  <c r="E24" i="5"/>
  <c r="AA23" i="5"/>
  <c r="AB23" i="5" s="1"/>
  <c r="I38" i="7" s="1"/>
  <c r="E23" i="5"/>
  <c r="AA22" i="5"/>
  <c r="AB22" i="5" s="1"/>
  <c r="E22" i="5"/>
  <c r="AA21" i="5"/>
  <c r="AB21" i="5" s="1"/>
  <c r="E21" i="5"/>
  <c r="AA20" i="5"/>
  <c r="AB20" i="5" s="1"/>
  <c r="I28" i="7" s="1"/>
  <c r="E20" i="5"/>
  <c r="AA19" i="5"/>
  <c r="AB19" i="5" s="1"/>
  <c r="E19" i="5"/>
  <c r="AA18" i="5"/>
  <c r="AB18" i="5" s="1"/>
  <c r="AC18" i="5" s="1"/>
  <c r="J20" i="7" s="1"/>
  <c r="E18" i="5"/>
  <c r="B18" i="5"/>
  <c r="E17" i="5"/>
  <c r="AB16" i="5"/>
  <c r="AA16" i="5"/>
  <c r="E16" i="5"/>
  <c r="AB15" i="5"/>
  <c r="I14" i="7" s="1"/>
  <c r="AA15" i="5"/>
  <c r="E15" i="5"/>
  <c r="AA14" i="5"/>
  <c r="AB14" i="5" s="1"/>
  <c r="E14" i="5"/>
  <c r="AA13" i="5"/>
  <c r="AB13" i="5" s="1"/>
  <c r="E13" i="5"/>
  <c r="AA12" i="5"/>
  <c r="AB12" i="5" s="1"/>
  <c r="E12" i="5"/>
  <c r="AA11" i="5"/>
  <c r="AB11" i="5" s="1"/>
  <c r="E11" i="5"/>
  <c r="B11" i="5"/>
  <c r="E45" i="4"/>
  <c r="B45" i="4"/>
  <c r="E43" i="4"/>
  <c r="C61" i="6" s="1"/>
  <c r="B43" i="4"/>
  <c r="E41" i="4"/>
  <c r="C59" i="6" s="1"/>
  <c r="B41" i="4"/>
  <c r="E37" i="4"/>
  <c r="C55" i="6" s="1"/>
  <c r="B37" i="4"/>
  <c r="E33" i="4"/>
  <c r="C51" i="6" s="1"/>
  <c r="B33" i="4"/>
  <c r="E32" i="4"/>
  <c r="C50" i="6" s="1"/>
  <c r="B32" i="4"/>
  <c r="B61" i="7" s="1"/>
  <c r="E30" i="4"/>
  <c r="C46" i="6" s="1"/>
  <c r="B30" i="4"/>
  <c r="B29" i="5" s="1"/>
  <c r="E23" i="4"/>
  <c r="C29" i="6" s="1"/>
  <c r="B23" i="4"/>
  <c r="E22" i="4"/>
  <c r="C27" i="6" s="1"/>
  <c r="B22" i="4"/>
  <c r="B27" i="6" s="1"/>
  <c r="E19" i="4"/>
  <c r="C23" i="6" s="1"/>
  <c r="B19" i="4"/>
  <c r="E16" i="4"/>
  <c r="B16" i="4"/>
  <c r="E15" i="4"/>
  <c r="C16" i="6" s="1"/>
  <c r="B15" i="4"/>
  <c r="B16" i="6" s="1"/>
  <c r="E13" i="4"/>
  <c r="C13" i="6" s="1"/>
  <c r="B13" i="4"/>
  <c r="B10" i="7" s="1"/>
  <c r="E12" i="4"/>
  <c r="C12" i="6" s="1"/>
  <c r="B12" i="4"/>
  <c r="B9" i="7" s="1"/>
  <c r="AC11" i="5" l="1"/>
  <c r="J9" i="7" s="1"/>
  <c r="I9" i="7"/>
  <c r="I35" i="7"/>
  <c r="AC22" i="5"/>
  <c r="J35" i="7" s="1"/>
  <c r="I72" i="7"/>
  <c r="AC40" i="5"/>
  <c r="J72" i="7" s="1"/>
  <c r="AD19" i="6"/>
  <c r="R16" i="7"/>
  <c r="AD36" i="6"/>
  <c r="R42" i="7"/>
  <c r="T54" i="7"/>
  <c r="AE43" i="6"/>
  <c r="AF43" i="6" s="1"/>
  <c r="AG43" i="6" s="1"/>
  <c r="U54" i="7" s="1"/>
  <c r="I68" i="7"/>
  <c r="AC36" i="5"/>
  <c r="J68" i="7" s="1"/>
  <c r="AD51" i="6"/>
  <c r="R63" i="7"/>
  <c r="I10" i="7"/>
  <c r="AC12" i="5"/>
  <c r="J10" i="7" s="1"/>
  <c r="I26" i="7"/>
  <c r="AC19" i="5"/>
  <c r="J26" i="7" s="1"/>
  <c r="I64" i="7"/>
  <c r="AC33" i="5"/>
  <c r="J64" i="7" s="1"/>
  <c r="AD23" i="6"/>
  <c r="R20" i="7"/>
  <c r="I11" i="7"/>
  <c r="AC13" i="5"/>
  <c r="J11" i="7" s="1"/>
  <c r="I41" i="7"/>
  <c r="AC24" i="5"/>
  <c r="J41" i="7" s="1"/>
  <c r="I70" i="7"/>
  <c r="AC38" i="5"/>
  <c r="J70" i="7" s="1"/>
  <c r="I61" i="7"/>
  <c r="AC31" i="5"/>
  <c r="J61" i="7" s="1"/>
  <c r="R48" i="7"/>
  <c r="AD40" i="6"/>
  <c r="I13" i="7"/>
  <c r="AC14" i="5"/>
  <c r="J13" i="7" s="1"/>
  <c r="I30" i="7"/>
  <c r="AC21" i="5"/>
  <c r="J30" i="7" s="1"/>
  <c r="I55" i="7"/>
  <c r="AC28" i="5"/>
  <c r="J55" i="7" s="1"/>
  <c r="I66" i="7"/>
  <c r="AC35" i="5"/>
  <c r="J66" i="7" s="1"/>
  <c r="AD14" i="6"/>
  <c r="R11" i="7"/>
  <c r="AD28" i="6"/>
  <c r="R31" i="7"/>
  <c r="AD46" i="6"/>
  <c r="R57" i="7"/>
  <c r="AD49" i="6"/>
  <c r="R60" i="7"/>
  <c r="D11" i="5"/>
  <c r="B14" i="7"/>
  <c r="B17" i="6"/>
  <c r="B59" i="6"/>
  <c r="B40" i="5"/>
  <c r="B72" i="7"/>
  <c r="AC15" i="5"/>
  <c r="J14" i="7" s="1"/>
  <c r="AC26" i="5"/>
  <c r="J52" i="7" s="1"/>
  <c r="AC30" i="5"/>
  <c r="J59" i="7" s="1"/>
  <c r="I81" i="7"/>
  <c r="AC44" i="5"/>
  <c r="J81" i="7" s="1"/>
  <c r="AA13" i="6"/>
  <c r="AB13" i="6" s="1"/>
  <c r="AD52" i="6"/>
  <c r="R75" i="7"/>
  <c r="I16" i="7"/>
  <c r="AC16" i="5"/>
  <c r="J16" i="7" s="1"/>
  <c r="AC20" i="5"/>
  <c r="J28" i="7" s="1"/>
  <c r="C17" i="6"/>
  <c r="D15" i="5"/>
  <c r="AC34" i="5"/>
  <c r="J65" i="7" s="1"/>
  <c r="AC42" i="5"/>
  <c r="J79" i="7" s="1"/>
  <c r="B12" i="6"/>
  <c r="AA18" i="6"/>
  <c r="AB18" i="6" s="1"/>
  <c r="AA24" i="6"/>
  <c r="AB24" i="6" s="1"/>
  <c r="AD38" i="6"/>
  <c r="AA55" i="6"/>
  <c r="AB55" i="6" s="1"/>
  <c r="AA58" i="6"/>
  <c r="AB58" i="6" s="1"/>
  <c r="I20" i="7"/>
  <c r="D14" i="5"/>
  <c r="B57" i="7"/>
  <c r="B46" i="6"/>
  <c r="D21" i="5"/>
  <c r="D29" i="5"/>
  <c r="D31" i="5"/>
  <c r="B20" i="7"/>
  <c r="B23" i="6"/>
  <c r="B31" i="5"/>
  <c r="B50" i="6"/>
  <c r="B61" i="6"/>
  <c r="B79" i="7"/>
  <c r="AC32" i="5"/>
  <c r="J63" i="7" s="1"/>
  <c r="AA15" i="6"/>
  <c r="AB15" i="6" s="1"/>
  <c r="AA29" i="6"/>
  <c r="AB29" i="6" s="1"/>
  <c r="AA37" i="6"/>
  <c r="AB37" i="6" s="1"/>
  <c r="AA44" i="6"/>
  <c r="AB44" i="6" s="1"/>
  <c r="AA48" i="6"/>
  <c r="AB48" i="6" s="1"/>
  <c r="AA50" i="6"/>
  <c r="AB50" i="6" s="1"/>
  <c r="AA62" i="6"/>
  <c r="AB62" i="6" s="1"/>
  <c r="AD12" i="6"/>
  <c r="R9" i="7"/>
  <c r="AD21" i="6"/>
  <c r="R18" i="7"/>
  <c r="AA25" i="6"/>
  <c r="AB25" i="6" s="1"/>
  <c r="AD26" i="6"/>
  <c r="R28" i="7"/>
  <c r="AA39" i="6"/>
  <c r="AB39" i="6" s="1"/>
  <c r="AA53" i="6"/>
  <c r="AB53" i="6" s="1"/>
  <c r="R72" i="7"/>
  <c r="AD59" i="6"/>
  <c r="AD63" i="6"/>
  <c r="R81" i="7"/>
  <c r="R54" i="7"/>
  <c r="AC25" i="5"/>
  <c r="J44" i="7" s="1"/>
  <c r="AC29" i="5"/>
  <c r="J57" i="7" s="1"/>
  <c r="AC39" i="5"/>
  <c r="J71" i="7" s="1"/>
  <c r="AC41" i="5"/>
  <c r="J75" i="7" s="1"/>
  <c r="AA16" i="6"/>
  <c r="AB16" i="6" s="1"/>
  <c r="AA20" i="6"/>
  <c r="AB20" i="6" s="1"/>
  <c r="AA42" i="6"/>
  <c r="AB42" i="6" s="1"/>
  <c r="AA56" i="6"/>
  <c r="AB56" i="6" s="1"/>
  <c r="AC37" i="5"/>
  <c r="J69" i="7" s="1"/>
  <c r="D40" i="5"/>
  <c r="B13" i="6"/>
  <c r="R30" i="7"/>
  <c r="AD27" i="6"/>
  <c r="R41" i="7"/>
  <c r="AD35" i="6"/>
  <c r="AD45" i="6"/>
  <c r="R56" i="7"/>
  <c r="T75" i="7"/>
  <c r="AE60" i="6"/>
  <c r="AF60" i="6" s="1"/>
  <c r="AG60" i="6" s="1"/>
  <c r="U75" i="7" s="1"/>
  <c r="B30" i="7"/>
  <c r="B21" i="5"/>
  <c r="B63" i="7"/>
  <c r="B51" i="6"/>
  <c r="B81" i="7"/>
  <c r="B63" i="6"/>
  <c r="B12" i="5"/>
  <c r="B15" i="5"/>
  <c r="C63" i="6"/>
  <c r="D44" i="5"/>
  <c r="D12" i="5"/>
  <c r="AC23" i="5"/>
  <c r="J38" i="7" s="1"/>
  <c r="B22" i="5"/>
  <c r="B35" i="7"/>
  <c r="B29" i="6"/>
  <c r="B36" i="5"/>
  <c r="B68" i="7"/>
  <c r="B55" i="6"/>
  <c r="B14" i="5"/>
  <c r="D18" i="5"/>
  <c r="D22" i="5"/>
  <c r="B32" i="5"/>
  <c r="D36" i="5"/>
  <c r="D42" i="5"/>
  <c r="B44" i="5"/>
  <c r="AD17" i="6"/>
  <c r="AA34" i="6"/>
  <c r="AB34" i="6" s="1"/>
  <c r="AA41" i="6"/>
  <c r="AB41" i="6" s="1"/>
  <c r="AA47" i="6"/>
  <c r="AB47" i="6" s="1"/>
  <c r="AA54" i="6"/>
  <c r="AB54" i="6" s="1"/>
  <c r="R38" i="7"/>
  <c r="AD32" i="6"/>
  <c r="R39" i="7"/>
  <c r="AD33" i="6"/>
  <c r="AD57" i="6"/>
  <c r="R70" i="7"/>
  <c r="R79" i="7"/>
  <c r="AD61" i="6"/>
  <c r="AE35" i="6" l="1"/>
  <c r="T41" i="7"/>
  <c r="R55" i="7"/>
  <c r="AD44" i="6"/>
  <c r="AD39" i="6"/>
  <c r="R45" i="7"/>
  <c r="R26" i="7"/>
  <c r="AD24" i="6"/>
  <c r="R58" i="7"/>
  <c r="AD47" i="6"/>
  <c r="AD41" i="6"/>
  <c r="R52" i="7"/>
  <c r="T56" i="7"/>
  <c r="AE45" i="6"/>
  <c r="R69" i="7"/>
  <c r="AD56" i="6"/>
  <c r="T28" i="7"/>
  <c r="AE26" i="6"/>
  <c r="AF26" i="6" s="1"/>
  <c r="AG26" i="6" s="1"/>
  <c r="U28" i="7" s="1"/>
  <c r="R59" i="7"/>
  <c r="AD48" i="6"/>
  <c r="AE57" i="6"/>
  <c r="AF57" i="6" s="1"/>
  <c r="AG57" i="6" s="1"/>
  <c r="U70" i="7" s="1"/>
  <c r="T70" i="7"/>
  <c r="R27" i="7"/>
  <c r="AD25" i="6"/>
  <c r="T57" i="7"/>
  <c r="AE46" i="6"/>
  <c r="AE51" i="6"/>
  <c r="AF51" i="6" s="1"/>
  <c r="AG51" i="6" s="1"/>
  <c r="U63" i="7" s="1"/>
  <c r="T63" i="7"/>
  <c r="T14" i="7"/>
  <c r="AE17" i="6"/>
  <c r="R17" i="7"/>
  <c r="AD20" i="6"/>
  <c r="T81" i="7"/>
  <c r="AE63" i="6"/>
  <c r="AF63" i="6" s="1"/>
  <c r="AG63" i="6" s="1"/>
  <c r="U81" i="7" s="1"/>
  <c r="AD37" i="6"/>
  <c r="R43" i="7"/>
  <c r="R10" i="7"/>
  <c r="AD13" i="6"/>
  <c r="R40" i="7"/>
  <c r="AD34" i="6"/>
  <c r="R53" i="7"/>
  <c r="AD42" i="6"/>
  <c r="AE23" i="6"/>
  <c r="AF23" i="6" s="1"/>
  <c r="AG23" i="6" s="1"/>
  <c r="U20" i="7" s="1"/>
  <c r="T20" i="7"/>
  <c r="AE19" i="6"/>
  <c r="T16" i="7"/>
  <c r="AE33" i="6"/>
  <c r="T39" i="7"/>
  <c r="T30" i="7"/>
  <c r="AE27" i="6"/>
  <c r="R13" i="7"/>
  <c r="AD16" i="6"/>
  <c r="T72" i="7"/>
  <c r="AE59" i="6"/>
  <c r="AF59" i="6" s="1"/>
  <c r="AG59" i="6" s="1"/>
  <c r="U72" i="7" s="1"/>
  <c r="T18" i="7"/>
  <c r="AE21" i="6"/>
  <c r="R35" i="7"/>
  <c r="AD29" i="6"/>
  <c r="R71" i="7"/>
  <c r="AD58" i="6"/>
  <c r="AE28" i="6"/>
  <c r="T31" i="7"/>
  <c r="R12" i="7"/>
  <c r="AD15" i="6"/>
  <c r="R68" i="7"/>
  <c r="AD55" i="6"/>
  <c r="T38" i="7"/>
  <c r="AE32" i="6"/>
  <c r="R65" i="7"/>
  <c r="AD53" i="6"/>
  <c r="T9" i="7"/>
  <c r="AE12" i="6"/>
  <c r="AF12" i="6" s="1"/>
  <c r="AG12" i="6" s="1"/>
  <c r="U9" i="7" s="1"/>
  <c r="T44" i="7"/>
  <c r="AE38" i="6"/>
  <c r="T11" i="7"/>
  <c r="AE14" i="6"/>
  <c r="AE52" i="6"/>
  <c r="AF52" i="6" s="1"/>
  <c r="AG52" i="6" s="1"/>
  <c r="U64" i="7" s="1"/>
  <c r="T64" i="7"/>
  <c r="AD54" i="6"/>
  <c r="R66" i="7"/>
  <c r="R80" i="7"/>
  <c r="AD62" i="6"/>
  <c r="AE40" i="6"/>
  <c r="T48" i="7"/>
  <c r="AE61" i="6"/>
  <c r="AF61" i="6" s="1"/>
  <c r="AG61" i="6" s="1"/>
  <c r="U79" i="7" s="1"/>
  <c r="T79" i="7"/>
  <c r="R61" i="7"/>
  <c r="AD50" i="6"/>
  <c r="AD18" i="6"/>
  <c r="R15" i="7"/>
  <c r="T60" i="7"/>
  <c r="AE49" i="6"/>
  <c r="AE36" i="6"/>
  <c r="T42" i="7"/>
  <c r="T40" i="7" l="1"/>
  <c r="AE34" i="6"/>
  <c r="T17" i="7"/>
  <c r="AE20" i="6"/>
  <c r="AF19" i="6" s="1"/>
  <c r="AG19" i="6" s="1"/>
  <c r="U16" i="7" s="1"/>
  <c r="T27" i="7"/>
  <c r="AE25" i="6"/>
  <c r="T69" i="7"/>
  <c r="AE56" i="6"/>
  <c r="AF56" i="6" s="1"/>
  <c r="AG56" i="6" s="1"/>
  <c r="U69" i="7" s="1"/>
  <c r="AE24" i="6"/>
  <c r="T26" i="7"/>
  <c r="T66" i="7"/>
  <c r="AE54" i="6"/>
  <c r="AF54" i="6" s="1"/>
  <c r="AG54" i="6" s="1"/>
  <c r="U66" i="7" s="1"/>
  <c r="T65" i="7"/>
  <c r="AE53" i="6"/>
  <c r="AF53" i="6" s="1"/>
  <c r="AG53" i="6" s="1"/>
  <c r="U65" i="7" s="1"/>
  <c r="T10" i="7"/>
  <c r="AE13" i="6"/>
  <c r="AF13" i="6" s="1"/>
  <c r="AG13" i="6" s="1"/>
  <c r="U10" i="7" s="1"/>
  <c r="T45" i="7"/>
  <c r="AE39" i="6"/>
  <c r="AF32" i="6"/>
  <c r="AG32" i="6" s="1"/>
  <c r="U38" i="7" s="1"/>
  <c r="T71" i="7"/>
  <c r="AE58" i="6"/>
  <c r="AF58" i="6" s="1"/>
  <c r="AG58" i="6" s="1"/>
  <c r="U71" i="7" s="1"/>
  <c r="T13" i="7"/>
  <c r="AE16" i="6"/>
  <c r="AF16" i="6" s="1"/>
  <c r="AG16" i="6" s="1"/>
  <c r="U13" i="7" s="1"/>
  <c r="AE48" i="6"/>
  <c r="AF48" i="6" s="1"/>
  <c r="AG48" i="6" s="1"/>
  <c r="U59" i="7" s="1"/>
  <c r="T59" i="7"/>
  <c r="T55" i="7"/>
  <c r="AE44" i="6"/>
  <c r="AF44" i="6" s="1"/>
  <c r="AG44" i="6" s="1"/>
  <c r="U55" i="7" s="1"/>
  <c r="AE15" i="6"/>
  <c r="AF14" i="6" s="1"/>
  <c r="AG14" i="6" s="1"/>
  <c r="U11" i="7" s="1"/>
  <c r="T12" i="7"/>
  <c r="T43" i="7"/>
  <c r="AE37" i="6"/>
  <c r="T52" i="7"/>
  <c r="AE41" i="6"/>
  <c r="AF41" i="6" s="1"/>
  <c r="AG41" i="6" s="1"/>
  <c r="U52" i="7" s="1"/>
  <c r="AE62" i="6"/>
  <c r="AF62" i="6" s="1"/>
  <c r="AG62" i="6" s="1"/>
  <c r="U80" i="7" s="1"/>
  <c r="T80" i="7"/>
  <c r="AF38" i="6"/>
  <c r="AG38" i="6" s="1"/>
  <c r="U44" i="7" s="1"/>
  <c r="T53" i="7"/>
  <c r="AE42" i="6"/>
  <c r="AE47" i="6"/>
  <c r="AF46" i="6" s="1"/>
  <c r="AG46" i="6" s="1"/>
  <c r="U57" i="7" s="1"/>
  <c r="T58" i="7"/>
  <c r="AE50" i="6"/>
  <c r="AF50" i="6" s="1"/>
  <c r="AG50" i="6" s="1"/>
  <c r="U61" i="7" s="1"/>
  <c r="T61" i="7"/>
  <c r="T68" i="7"/>
  <c r="AE55" i="6"/>
  <c r="AF55" i="6" s="1"/>
  <c r="AG55" i="6" s="1"/>
  <c r="U68" i="7" s="1"/>
  <c r="T35" i="7"/>
  <c r="AE29" i="6"/>
  <c r="AF29" i="6" s="1"/>
  <c r="AG29" i="6" s="1"/>
  <c r="U35" i="7" s="1"/>
  <c r="AF27" i="6"/>
  <c r="AG27" i="6" s="1"/>
  <c r="U30" i="7" s="1"/>
  <c r="T15" i="7"/>
  <c r="AE18" i="6"/>
  <c r="AF17" i="6" s="1"/>
  <c r="AG17" i="6" s="1"/>
  <c r="U14" i="7" s="1"/>
  <c r="AF35" i="6"/>
  <c r="AG35" i="6" s="1"/>
  <c r="U41" i="7" s="1"/>
  <c r="AF24" i="6" l="1"/>
  <c r="AG24" i="6" s="1"/>
  <c r="U26" i="7" s="1"/>
</calcChain>
</file>

<file path=xl/comments1.xml><?xml version="1.0" encoding="utf-8"?>
<comments xmlns="http://schemas.openxmlformats.org/spreadsheetml/2006/main">
  <authors>
    <author/>
  </authors>
  <commentList>
    <comment ref="F10" authorId="0" shapeId="0">
      <text>
        <r>
          <rPr>
            <sz val="11"/>
            <color theme="1"/>
            <rFont val="Arial"/>
          </rPr>
          <t>OFICINA DEL INSPECTOR DE LA GESTIÓN DE TIERRAS:
 Debe tener definido el responsable de llevar a cabo la actividad de control. Persona asignada para ejecutar el control. Debe tener la autoridad, competencias y conocimientos para ejecutar el control dentro del proceso y sus responsabilidades deben ser adecuadamente segregadas o redistribuidas entre diferentes individuos, para reducir así el riesgo de error o de actuaciones irregulares o fraudulentas. Si ese responsable quisiera hacer algo indebido, por sí solo, no lo podría hacer. Si la respuesta es que cumple con esto, quiere decir que el control está bien diseñado, si la respuesta es que no cumple, tenemos que identificar la situación y mejorar el diseño del control con relación a la persona responsable de su ejecución. Guía para la administración del riesgo 2018. Pág. 50</t>
        </r>
      </text>
    </comment>
    <comment ref="G10" authorId="0" shapeId="0">
      <text>
        <r>
          <rPr>
            <sz val="11"/>
            <color theme="1"/>
            <rFont val="Arial"/>
          </rPr>
          <t>OFICINA DEL INSPECTOR DE LA GESTIÓN DE TIERRAS:
El control debe tener una periodicidad específica para su realización (diario, mensual, trimestral, anual, etc.) y su ejecución debe ser consistente y oportuna para la mitigación del riesgo. Por lo que en la periodicidad se debe evaluar si este previene o se detecta de manera oportuna el riesgo. Una vez definido el paso 1 - responsable del control, debe establecerse la periodicidad de su ejecución.
Cada vez que se releva un control debemos preguntarnos si la periodicidad en que este se ejecuta ayuda a prevenir o detectar el riesgo de manera oportuna. Si la respuesta es SÍ, entonces la periodicidad del control está bien diseñada. Guía para la administración del riesgo 2018. Pág. 51</t>
        </r>
      </text>
    </comment>
    <comment ref="H10" authorId="0" shapeId="0">
      <text>
        <r>
          <rPr>
            <sz val="11"/>
            <color theme="1"/>
            <rFont val="Arial"/>
          </rPr>
          <t>OFICINA DEL INSPECTOR DE LA GESTIÓN DE TIERRAS:
El control debe tener un propósito que indique para qué se realiza, y que ese propósito conlleve a prevenir las causas que generan el riesgo (verificar, validar, conciliar, comparar, revisar, cotejar) o detectar la materialización del riesgo, con el objetivo de llevar acabo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del control, es decir, lo que este busca. Guía para la administración del riesgo 2018. Pág. 53</t>
        </r>
      </text>
    </comment>
    <comment ref="I10" authorId="0" shapeId="0">
      <text>
        <r>
          <rPr>
            <sz val="11"/>
            <color theme="1"/>
            <rFont val="Arial"/>
          </rPr>
          <t>OFICINA DEL INSPECTOR DE LA GESTIÓN DE TIERRAS:
El control debe indicar el cómo se realiza, de tal forma que se pueda evaluar si la fuente u origen de la información que sirve para ejecutar el control, es confiable para la mitigación del riesgo.
Cuando estemos evaluando el control debemos preguntarnos si la fuente de información utilizada es confiable.
Ej.: para verificar los requisitos que debe cumplir un proveedor en el momento de ser contratado es mejor utilizar una lista de chequeo que hacerlo de memoria, dado que se nos puede quedar algún requisito por fuera. Guía para la administración del riesgo 2018. Pág. 54</t>
        </r>
      </text>
    </comment>
    <comment ref="J10" authorId="0" shapeId="0">
      <text>
        <r>
          <rPr>
            <sz val="11"/>
            <color theme="1"/>
            <rFont val="Arial"/>
          </rPr>
          <t>OFICINA DEL INSPECTOR DE LA GESTIÓN DE TIERRAS:
 El control debe indicar qué pasa con las observaciones o desviaciones como resultado de ejecutar el control. Al momento de evaluar si un control está bien diseñado para mitigar el riesgo, si como resultado de un control preventivo se observan diferencias o aspectos que no se cumplen, la actividad no debería continuarse hasta que se subsane la situación o si es un control que detecta una posible materialización de un riesgo, deberían gestionarse de manera oportuna los correctivos o aclaraciones a las diferencias presentadas u observaciones. Sigamos con nuestros ejemplos prácticos de ayuda, para la interiorización de estos conceptos.
IMPORTANTE: Si el responsable de ejecutar el control no realiza ninguna actividad de seguimiento a las observaciones o desviaciones, o la actividad continúa a pesar de indicar esas observaciones o desviaciones, el control tendría problemas en su diseño. Guía para la administración del riesgo 2018. Pág. 56</t>
        </r>
      </text>
    </comment>
    <comment ref="K10" authorId="0" shapeId="0">
      <text>
        <r>
          <rPr>
            <sz val="11"/>
            <color theme="1"/>
            <rFont val="Arial"/>
          </rPr>
          <t>OFICINA DEL INSPECTOR DE LA GESTIÓN DE TIERRAS:
El control debe dejar evidencia de su ejecución. Esta evidencia ayuda a que se pueda revisar la misma información por parte de un tercero y llegue a la misma conclusión de quien ejecutó el control y se pueda evaluar que el control realmente fue ejecutado de acuerdo con los parámetros establecidos y descritos anteriormente:
1. Fue realizado por el responsable que se definió.
2. Se realizó de acuerdo a la periodicidad definida.
3. Se cumplió con el propósito del control.
4. Se dejó la fuente de información que sirvió de base para su ejecución.
5. Hay explicación a las observaciones o desviaciones resultantes de ejecutar el control.
Guía para la administración del riesgo 2018. Pág. 57</t>
        </r>
      </text>
    </comment>
  </commentList>
</comments>
</file>

<file path=xl/sharedStrings.xml><?xml version="1.0" encoding="utf-8"?>
<sst xmlns="http://schemas.openxmlformats.org/spreadsheetml/2006/main" count="3922" uniqueCount="1351">
  <si>
    <t xml:space="preserve">FORMA </t>
  </si>
  <si>
    <t>MAPA DE RIESGOS DE CORRUPCIÓN</t>
  </si>
  <si>
    <t xml:space="preserve">CÓDIGO </t>
  </si>
  <si>
    <t>ACTIVIDAD</t>
  </si>
  <si>
    <t xml:space="preserve"> GESTIÓN PARA LA TRANSPARENCIA</t>
  </si>
  <si>
    <t xml:space="preserve">VERSIÓN </t>
  </si>
  <si>
    <t xml:space="preserve">PROCEDIMIENTO </t>
  </si>
  <si>
    <t>ELABORACIÓN DE PLAN ANTICORRUPCIÓN Y DE ATENCIÓN AL CIUDADANO</t>
  </si>
  <si>
    <t xml:space="preserve">FECHA </t>
  </si>
  <si>
    <t>PROCESO</t>
  </si>
  <si>
    <t>COMUNICACIÓN Y GESTIÓN CON GRUPOS DE INTERÉS</t>
  </si>
  <si>
    <t>POLÍTICA DE ADMINISTRACIÓN DE RIESGOS</t>
  </si>
  <si>
    <t>MAPA DE CALOR Y RIESGO INHERENTE</t>
  </si>
  <si>
    <r>
      <t xml:space="preserve">"El MIPG establece que esta es una tarea propia del equipo directivo y se debe hacer desde el ejercicio de “Direccionamiento estratégico y de planeación”. En este punto, se deben emitir los lineamientos precisos para el tratamiento, manejo y seguimiento a los riesgos que afectan el logro de los objetivos institucionales.
Adicional a los riesgos operativos, es importante identificar los riesgos de corrupción, los riesgos de contratación, los riesgos para la defensa jurídica, los riesgos de seguridad digital, entre otros.". </t>
    </r>
    <r>
      <rPr>
        <sz val="12"/>
        <color theme="1"/>
        <rFont val="Calibri"/>
        <family val="2"/>
      </rPr>
      <t>DAFP 2018</t>
    </r>
  </si>
  <si>
    <r>
      <t xml:space="preserve">"Para los riesgos de corrupción, el análisis de impacto se realizará teniendo en cuenta solamente los niveles “moderado”, “mayor” y “catastrófico”, dado que estos riesgos siempre serán significativos; en este orden de ideas, no aplican los niveles de impacto insignificante y menor, que sí aplican para los demás riesgos". </t>
    </r>
    <r>
      <rPr>
        <sz val="12"/>
        <color theme="1"/>
        <rFont val="Calibri"/>
        <family val="2"/>
      </rPr>
      <t>DAFP 2018</t>
    </r>
  </si>
  <si>
    <t>CONTEXTO</t>
  </si>
  <si>
    <t xml:space="preserve">La versión completa de la POLITICA DE RIESGO INSTITUCIONAL puede ser consulta en el siguiente Link: </t>
  </si>
  <si>
    <r>
      <t xml:space="preserve">"Como herramienta básica para el análisis del contexto del proceso se sugiere utilizar las caracterizaciones de estos, donde es posible contar con este panorama. Si estos documentos están desactualizados o no se han elaborado, es importante actualizarlos o elaborarlos antes de continuar con la metodología de administración del riesgo". </t>
    </r>
    <r>
      <rPr>
        <sz val="12"/>
        <color theme="1"/>
        <rFont val="Calibri"/>
        <family val="2"/>
      </rPr>
      <t>DAFP 2018</t>
    </r>
  </si>
  <si>
    <t>Política de Riesgo Institucional ANT</t>
  </si>
  <si>
    <t>Probabilidad de ocurrencia</t>
  </si>
  <si>
    <t>ANALISIS DEL CONTEXTO INSTITUCIONAL</t>
  </si>
  <si>
    <t>Casi Seguro</t>
  </si>
  <si>
    <t>CONTEXTO EXTERNO</t>
  </si>
  <si>
    <r>
      <rPr>
        <b/>
        <sz val="11"/>
        <color rgb="FF383B37"/>
        <rFont val="Arial Narrow"/>
        <family val="2"/>
      </rPr>
      <t>POLÍTICOS:</t>
    </r>
    <r>
      <rPr>
        <sz val="11"/>
        <color rgb="FF383B37"/>
        <rFont val="Arial Narrow"/>
        <family val="2"/>
      </rPr>
      <t xml:space="preserve"> cambios de gobierno, legislación, políticas públicas, regulación.</t>
    </r>
  </si>
  <si>
    <t>1. Las determinaciones que en temas de tierra viene tomando el Nuevo Gobierno Nacional, de alguna manera afectan positiva o negativamente el accionar de la ANT
2. Las posiciones asumidas por el Nuevo Gobierno Nacional respecto al Proceso de Paz, en temas de tierras (Punto 1 del Acuerdo de la Habana)
3. Las marcadas diferencias, de tipo ideológico, entre los integrantes del Congreso de la República, en temas de tierras
4. Ingerencia de grupos económicos (gremios, etc.) en las determinaciones que en materia de tierras y de reforma agraria, deba tomar las autoridades legislativas
5. Influencia de actores externos (políticos, gremios) en las determinaciones de la Entidad</t>
  </si>
  <si>
    <t>POLÍTICA</t>
  </si>
  <si>
    <t>IMPACTO</t>
  </si>
  <si>
    <t>La Alta Dirección de la Agencia Nacional de Tierras está comprometida con la ejecución efectiva y transparente de sus actividades y en la realización de acciones de control, seguimiento y monitoreo necesarias, para mitigar los eventos de riesgos que puedan impedir el cumplimiento de la misión y objetivos institucionales.</t>
  </si>
  <si>
    <t>PROBABILIDAD</t>
  </si>
  <si>
    <r>
      <rPr>
        <b/>
        <sz val="11"/>
        <color rgb="FF383B37"/>
        <rFont val="Arial Narrow"/>
        <family val="2"/>
      </rPr>
      <t>ECONÓMICOS Y FINANCIEROS:</t>
    </r>
    <r>
      <rPr>
        <sz val="11"/>
        <color rgb="FF383B37"/>
        <rFont val="Arial Narrow"/>
        <family val="2"/>
      </rPr>
      <t xml:space="preserve"> disponibilidad de capital, liquidez, mercados financieros, desempleo, competencia.</t>
    </r>
  </si>
  <si>
    <t>1. La limitación se recursos financieros, por parte del Gobierno Nacional, para compras de predios para atender la alta demenda de tierras de las comunidades rurales.
2. Lo costoso que resulta la visita a gran parte del territorio nacional para hacer presencia institucional (distancias, topografías, medios de transporte, etc)
3. Concentración en la ejecución de recursos, en ciertas regiones del País, para adjudicación de tierras y proyectos productivos.
4. Influencia de actores externos (políticos, gremios) en la determinación de recursos para la Entidad.</t>
  </si>
  <si>
    <t>NIVEL</t>
  </si>
  <si>
    <t>OBJETIVO</t>
  </si>
  <si>
    <t>La presente política tiene como finalidad establecer los lineamientos para la administración del riesgo en la Entidad, a partir de los cuales se definirán los procedimientos y mecanismos de verificación y evaluación encaminados a la búsqueda de la eficiencia y eficacia de los procesos.</t>
  </si>
  <si>
    <t>Probable</t>
  </si>
  <si>
    <t>ALCANCE</t>
  </si>
  <si>
    <t>La presente política considera los riesgos propios de los procesos y actividades desarrolladas al interior de la ANT, en donde se hace necesario el entendimiento, compromiso y disposición de todas las dependencias y personal de la Entidad, en forma independiente de su nivel jerárquico, función o localización. El alcance definido para la Gestión del Riesgo en la ANT se basará en los siguientes aspectos claves:
a) La Gestión del Riesgo es responsabilidad de todo el personal de la ANT, tanto de la Alta Dirección como de los demás servidores públicos. Los líderes de proceso o el enlace del Modelo Integrado de Planeación y Gestión – MIPG en cada dependencia, son los encargados de asegurar la aplicación y seguimiento de las distintas políticas, normas y procedimientos definidos para el cumplimiento de los objetivos de cada proceso, en concordancia con la Oficina de Planeación. 
b) La Gestión del Riesgo estará integrada dentro de todas las actividades y sistemas de la Entidad, formando parte también en el proceso de planificación general de la gestión.
c) La Gestión del Riesgo se integrará a los planes, programas, procesos y actividades diarias que realizan las dependencias de la ANT dentro del alcance definido en el marco estratégico y organizacional.
d) La aplicación sistemática de la Gestión del Riesgo se hará sobre análisis fundados, haciendo uso efectivo y eficiente de los recursos de la Entidad. 
e) Aquellos riesgos que resulten en un nivel de riesgo extremo, luego de ser valorados mediante la metodología de riesgo definida, serán monitoreados continuamente y en forma especial por la Oficina de Planeación y la Oficina del Inspector de la Gestión de Tierras, en relación con los riesgos de corrupción.</t>
  </si>
  <si>
    <t>Catastrófico</t>
  </si>
  <si>
    <r>
      <rPr>
        <b/>
        <sz val="11"/>
        <color rgb="FF383B37"/>
        <rFont val="Arial Narrow"/>
        <family val="2"/>
      </rPr>
      <t xml:space="preserve">SOCIALES Y CULTURALES: </t>
    </r>
    <r>
      <rPr>
        <sz val="11"/>
        <color rgb="FF383B37"/>
        <rFont val="Arial Narrow"/>
        <family val="2"/>
      </rPr>
      <t>demografía, responsabilidad social, orden público.</t>
    </r>
  </si>
  <si>
    <t>1. Las políticas con Enfoque Diferencial definidas por el Estado que influencian la actuación de la Entidad
2. Las exigencias de los grupos étnicos y comunidades campesinas en matertia de adjudicación de tierras
3. El paro indefinido decretado por las cuomunidades indígenas del departamento del Cauca, motivado por adjudicación de tierras, proyectos productivos, etc.
4. Las movilizaciones campesinas de tipo reivindicativas en materia de tierras y proyectos productivos</t>
  </si>
  <si>
    <t>NIVELES DE ACEPTACIÓN DEL RIESGO Y TRATAMIENTO</t>
  </si>
  <si>
    <t>Casi seguro</t>
  </si>
  <si>
    <t>EXTREMO</t>
  </si>
  <si>
    <t>Para el caso específico de los riesgos de corrupción, es necesario identificar las debilidades (Factores Internos) y las amenazas (Factores Externos) que pueden influir en los procesos y procedimientos que generen una mayor vulnerabilidad frente a riesgos de corrupción. La opción de manejo para el tratamiento a este tipo de riesgos se identifica únicamente para evitarlo (evitar) y en caso de materialización se deben tomar las acciones correctivas.</t>
  </si>
  <si>
    <r>
      <rPr>
        <b/>
        <sz val="10"/>
        <color rgb="FF383B37"/>
        <rFont val="Arial Narrow"/>
        <family val="2"/>
      </rPr>
      <t>TECNOLÓGICOS</t>
    </r>
    <r>
      <rPr>
        <sz val="10"/>
        <color rgb="FF383B37"/>
        <rFont val="Arial Narrow"/>
        <family val="2"/>
      </rPr>
      <t>: avances en tecnología, acceso a sistemas de información externos, gobierno en línea.</t>
    </r>
  </si>
  <si>
    <t>Posible</t>
  </si>
  <si>
    <t>1. Grandes avances tecnológicos existentes en el mercado para asuntos relacionados con mediciones y demas, en materia rural
2. Las normas que en materia de avance digital ha venido implementando el Gobierno Nacional, que han favorecido al sector rural colombiano</t>
  </si>
  <si>
    <t>NIVELES PARA CALIFICAR EL IMPACTO</t>
  </si>
  <si>
    <t>La metodología a utilizar en la administración de riesgos de corrupción es la emitida por la Secretaria de la Transparencia de la Presidencia de la República – “Guía para la gestión del Riesgo de Corrupción” indicada en los lineamientos del decreto 124 de enero 26 de 2016.</t>
  </si>
  <si>
    <r>
      <rPr>
        <b/>
        <sz val="11"/>
        <color rgb="FF383B37"/>
        <rFont val="Arial Narrow"/>
        <family val="2"/>
      </rPr>
      <t>AMBIENTALES:</t>
    </r>
    <r>
      <rPr>
        <sz val="11"/>
        <color rgb="FF383B37"/>
        <rFont val="Arial Narrow"/>
        <family val="2"/>
      </rPr>
      <t xml:space="preserve"> emisiones y residuos, energía, catástrofes naturales, desarrollo sostenible.</t>
    </r>
  </si>
  <si>
    <t>1. Las políticas y normas sobre cambios de uso o usos indebidos a los suelos rurales
2. Las frecuentes afectaciones al suelo rural por la mineria ilegal y cultivos ilícitos.
3. La aplicación de fungicidas y herbicidas en fumigaciones, sean de tipo legal (prevención de siembras ilicitas) o ilegal (para siembras de cultivos ilícitos), que afectan negativamente el suelo rural.</t>
  </si>
  <si>
    <t>Improbable</t>
  </si>
  <si>
    <r>
      <rPr>
        <b/>
        <sz val="11"/>
        <color rgb="FF383B37"/>
        <rFont val="Arial Narrow"/>
        <family val="2"/>
      </rPr>
      <t xml:space="preserve">LEGALES Y REGLAMENTARIOS: </t>
    </r>
    <r>
      <rPr>
        <sz val="11"/>
        <color rgb="FF383B37"/>
        <rFont val="Arial Narrow"/>
        <family val="2"/>
      </rPr>
      <t>Normatividad externa (leyes, decretos, ordenanzas y acuerdos).</t>
    </r>
  </si>
  <si>
    <t>1. Las limitaciones, que de tipo legal, existen relaciondos con los usos del suelo rural.
2. Los frecuentes cambios normativos, en materia de desarrollo rural y de refoma agraria.
3. Prevalencia de intereses personales o de pequeños grupos económicos en materia de legislación rural.</t>
  </si>
  <si>
    <t>Rara Vez</t>
  </si>
  <si>
    <t>CONTEXTO INTERNO</t>
  </si>
  <si>
    <r>
      <rPr>
        <b/>
        <sz val="11"/>
        <color rgb="FF383B37"/>
        <rFont val="Arial Narrow"/>
        <family val="2"/>
      </rPr>
      <t>FINANCIEROS:</t>
    </r>
    <r>
      <rPr>
        <sz val="11"/>
        <color rgb="FF383B37"/>
        <rFont val="Arial Narrow"/>
        <family val="2"/>
      </rPr>
      <t xml:space="preserve"> presupuesto de funcionamiento, recursos de inversión, infraestructura, capacidad instalada.</t>
    </r>
  </si>
  <si>
    <t>1. La limitación se recursos financieros para compras de predios para atender la alta demenda de tierras de las comunidades rurales.
2. Lo costoso que resulta la visita a gran parte del territorio nacional para hacer presencia institucional (distancias, topograficas, transporte, etc).
3. Limitación de recursos para tener mayor presencia institucional en las regiones.</t>
  </si>
  <si>
    <r>
      <rPr>
        <b/>
        <sz val="11"/>
        <color rgb="FF383B37"/>
        <rFont val="Arial Narrow"/>
        <family val="2"/>
      </rPr>
      <t>PERSONAL</t>
    </r>
    <r>
      <rPr>
        <sz val="11"/>
        <color rgb="FF383B37"/>
        <rFont val="Arial Narrow"/>
        <family val="2"/>
      </rPr>
      <t>: competencia del personal, disponibilidad del personal, seguridad y salud ocupacional.</t>
    </r>
  </si>
  <si>
    <t>1. Subutilización de funcionarios con grandes experiencias y competencias en temas rurales 
2. Contratación de personal sin las calidades y cualidades profesionales para la atención del sector rural
3. Inadecuada distribución de funcionarios, en las dependencias, contratistas y planta, según competencias
4. Inducción y reinducción a funcionarios en conocimientos del funcionamiento general de la ANT
5. Subgetividad en matertia de toma de decisiones por los funcionarios</t>
  </si>
  <si>
    <t>Insignificante</t>
  </si>
  <si>
    <t>Menor</t>
  </si>
  <si>
    <t>Moderado</t>
  </si>
  <si>
    <t>Mayor</t>
  </si>
  <si>
    <r>
      <rPr>
        <b/>
        <sz val="11"/>
        <color rgb="FF383B37"/>
        <rFont val="Arial Narrow"/>
        <family val="2"/>
      </rPr>
      <t>PROCESOS:</t>
    </r>
    <r>
      <rPr>
        <sz val="11"/>
        <color rgb="FF383B37"/>
        <rFont val="Arial Narrow"/>
        <family val="2"/>
      </rPr>
      <t xml:space="preserve"> capacidad, diseño, ejecución, proveedores, entradas, salidas, gestión del conocimiento.</t>
    </r>
  </si>
  <si>
    <t>1. Mapa de procesos y procedimientos institucional bien estructurados
2. Dispersión entre dependencias en las toma de decisiones, en materia de procesos y procedimientos
3. Subgetividad en matertia de toma de decisiones, tanto de directivos, como de funcionarios
4. Inducción y reinducción a funcionarios en conocimientos del funcionamiento general de la ANT y sus procesos y procedimeintos.</t>
  </si>
  <si>
    <t>Impacto</t>
  </si>
  <si>
    <r>
      <rPr>
        <b/>
        <sz val="11"/>
        <color rgb="FF383B37"/>
        <rFont val="Arial Narrow"/>
        <family val="2"/>
      </rPr>
      <t>TECNOLOGÍA:</t>
    </r>
    <r>
      <rPr>
        <sz val="11"/>
        <color rgb="FF383B37"/>
        <rFont val="Arial Narrow"/>
        <family val="2"/>
      </rPr>
      <t xml:space="preserve"> integridad de datos, disponibilidad de datos y sistemas, desarrollo, producción, mantenimiento de sistemas de información.</t>
    </r>
  </si>
  <si>
    <t>1. Se cuenta con plataformas tecnológicas, ágiles y de facil acceso, al servicio de los pobladores rurales (FISO) y grupos de interés
2. Por la escasa presencia institucional en las regiones se subutiliza las bondades de la plaforma tecnológica, ante las limitaciones de los pobladores rurales en materia de uso de las TICs
3. A pesar de contar con las tecnologías no hay unificación de los datos de avances en la gestión institucional entre dependencias.
4. Escasa coordinación, entre dependecias, para el mejor aprovechamiento de las tecnologías existentes en la Entidad</t>
  </si>
  <si>
    <r>
      <rPr>
        <b/>
        <sz val="11"/>
        <color rgb="FF383B37"/>
        <rFont val="Arial Narrow"/>
        <family val="2"/>
      </rPr>
      <t xml:space="preserve">ESTRATÉGICOS: </t>
    </r>
    <r>
      <rPr>
        <sz val="11"/>
        <color rgb="FF383B37"/>
        <rFont val="Arial Narrow"/>
        <family val="2"/>
      </rPr>
      <t>direccionamiento estratégico, planeación institucional, liderazgo, trabajo en equipo.</t>
    </r>
  </si>
  <si>
    <t>1. La ANT cuenta con una serie de documentos que definen su estructura legal, contexto y actuación a corto, mediano y largo plazo
2. Sus planes, programas y proyectos son revisados y ajustados con frecuencia, acordes con las exigencias del contexto, sea éste interno o externo
3. Su actuación está orientada a responder las exigencias de los Planes de Desarrollo Nacional, las normatividades de Sector Agricultura, y su propia estructura, misión y visión.
4. A pesar de que la Entidad se encuentra bien constituida estratégicamente, falta mayor dinámica en su implementación.
5. Los equipos de trabajo internos, en muchas ocasiones no se coordinan entre si en su desempeño institucional
6. Escasa coordinación, entre dependecias, para el logro de los objetivos de planes, programas y proyectos.</t>
  </si>
  <si>
    <t>ALTO</t>
  </si>
  <si>
    <r>
      <rPr>
        <b/>
        <sz val="10"/>
        <color rgb="FF383B37"/>
        <rFont val="Arial Narrow"/>
        <family val="2"/>
      </rPr>
      <t>COMUNICACIÓN INTERNA:</t>
    </r>
    <r>
      <rPr>
        <sz val="10"/>
        <color rgb="FF383B37"/>
        <rFont val="Arial Narrow"/>
        <family val="2"/>
      </rPr>
      <t xml:space="preserve"> canales utilizados y su efectividad, flujo de la información necesaria para el desarrollo de las operaciones.</t>
    </r>
  </si>
  <si>
    <t>1. Existencia de varios canales informativos y de comunicación internos que se actualizan con frecuencia
2. A pesar de la existencia de canales informativos y de comunicación internos, la información interna no es fluida
3. Escasa o baja presencia de funcionarios en jornadas de capacitación, como en eventos masavios que se programan
4. Poca o baja coordinación, entre dependencias, para una comunicación ágil y fluida
5. Se generen nuevas o mucho más ágiles estrategias de comunicación e información.</t>
  </si>
  <si>
    <t>CONTEXTO DEL PROCESO</t>
  </si>
  <si>
    <r>
      <rPr>
        <b/>
        <sz val="11"/>
        <color rgb="FF383B37"/>
        <rFont val="Arial Narrow"/>
        <family val="2"/>
      </rPr>
      <t>DISEÑO DEL PROCESO:</t>
    </r>
    <r>
      <rPr>
        <sz val="11"/>
        <color rgb="FF383B37"/>
        <rFont val="Arial Narrow"/>
        <family val="2"/>
      </rPr>
      <t xml:space="preserve"> claridad en la descripción del alcance y objetivo del proceso.</t>
    </r>
  </si>
  <si>
    <r>
      <rPr>
        <b/>
        <sz val="11"/>
        <color rgb="FF383B37"/>
        <rFont val="Arial Narrow"/>
        <family val="2"/>
      </rPr>
      <t xml:space="preserve">INTERACCIONES CON OTROS PROCESOS: </t>
    </r>
    <r>
      <rPr>
        <sz val="11"/>
        <color rgb="FF383B37"/>
        <rFont val="Arial Narrow"/>
        <family val="2"/>
      </rPr>
      <t>relación precisa con otros procesos en cuanto a insumos, proveedores, productos, usuarios o clientes.</t>
    </r>
  </si>
  <si>
    <r>
      <rPr>
        <b/>
        <sz val="11"/>
        <color rgb="FF383B37"/>
        <rFont val="Arial Narrow"/>
        <family val="2"/>
      </rPr>
      <t>TRANSVERSALIDAD:</t>
    </r>
    <r>
      <rPr>
        <sz val="11"/>
        <color rgb="FF383B37"/>
        <rFont val="Arial Narrow"/>
        <family val="2"/>
      </rPr>
      <t xml:space="preserve"> procesos que determinan lineamientos necesarios para el desarrollo de todos los procesos de la entidad.</t>
    </r>
  </si>
  <si>
    <r>
      <rPr>
        <b/>
        <sz val="11"/>
        <color rgb="FF383B37"/>
        <rFont val="Arial Narrow"/>
        <family val="2"/>
      </rPr>
      <t>PROCEDIMIENTOS ASOCIADOS</t>
    </r>
    <r>
      <rPr>
        <sz val="11"/>
        <color rgb="FF383B37"/>
        <rFont val="Arial Narrow"/>
        <family val="2"/>
      </rPr>
      <t>: pertinencia en los procedimientos que desarrollan los procesos.</t>
    </r>
  </si>
  <si>
    <r>
      <rPr>
        <b/>
        <sz val="11"/>
        <color rgb="FF383B37"/>
        <rFont val="Arial Narrow"/>
        <family val="2"/>
      </rPr>
      <t>RESPONSABLES DEL PROCESO:</t>
    </r>
    <r>
      <rPr>
        <sz val="11"/>
        <color rgb="FF383B37"/>
        <rFont val="Arial Narrow"/>
        <family val="2"/>
      </rPr>
      <t xml:space="preserve"> grado de autoridad y responsabilidad de los funcionarios frente al proceso.</t>
    </r>
  </si>
  <si>
    <r>
      <rPr>
        <b/>
        <sz val="11"/>
        <color theme="1"/>
        <rFont val="Arial Narrow"/>
        <family val="2"/>
      </rPr>
      <t>COMUNICACIÓN ENTRE LOS PROCESOS</t>
    </r>
    <r>
      <rPr>
        <sz val="11"/>
        <color theme="1"/>
        <rFont val="Arial Narrow"/>
        <family val="2"/>
      </rPr>
      <t>: efectividad en los flujos de información determinados en la interacción de los procesos.</t>
    </r>
  </si>
  <si>
    <r>
      <rPr>
        <b/>
        <sz val="11"/>
        <color theme="1"/>
        <rFont val="Arial Narrow"/>
        <family val="2"/>
      </rPr>
      <t>ACTIVOS DE SEGURIDAD DIGITAL DEL PROCESO</t>
    </r>
    <r>
      <rPr>
        <sz val="11"/>
        <color theme="1"/>
        <rFont val="Arial Narrow"/>
        <family val="2"/>
      </rPr>
      <t>: información, aplicaciones, hardware entre otros, que se deben proteger para garantizar el funcionamiento interno de cada proceso, como de cara al ciudadano. Ver conceptos básicos relacionados con el riesgo páginas 8 y 9.</t>
    </r>
  </si>
  <si>
    <t>Direccionamiento Estratégico</t>
  </si>
  <si>
    <t>MODERADO</t>
  </si>
  <si>
    <t>ALCANCE: Desde la comprensión del contexto interno y externo, hasta la formulación de Planes, programas y proyectos relacionados con el cumplimiento de las funciones de la entidad.
OBJETIVO: Establecer los lineamientos estratégicos y el esquema de operación de la Agencia Nacional de Tierras, asegurando la disponibilidad de los recursos necesarios para su aplicación.</t>
  </si>
  <si>
    <t>1. DEST-P-002 FORMULACIÓN DEL PLAN ESTRATÉGICO.
2. DEST-P-003 FORMULACIÓN DEL PLAN DE ACCIÓN ANUAL
3. DEST-P-005 FORMULACIÓN DE PROYECTOS DE INVERSIÓN
4. DEST-P-007 GESTIÓN DE INDICADORES ANT.
5. DEST-P-008 FORMULACIÓN DE LA POLÍTICA Y ESTRATEGIA DE TRANSPARENCIA Y ANTICORRUPCIÓN</t>
  </si>
  <si>
    <t>1. Oficina del Planeación.</t>
  </si>
  <si>
    <t>Comunicación y Gestión con Grupos de Interés.</t>
  </si>
  <si>
    <t>ALCANCE: Desde la formulación de lineamientos de comunicación interna y externa, hasta la articulación con los grupos de interés y organismos de control.
OBJETIVO: Establecer lineamientos para la comunicación y coordinación intra e interinstitucional, que proporcione a los grupos de interés información veraz, objetiva y oportuna de la misión, objetivos y gestión de la Agencia Nacional de Tierras.</t>
  </si>
  <si>
    <t>1. COGGI-P-001 ATENCIÓN Y SEGUIMIENTO A DENUNCIAS DE HECHOS ASOCIADOS A CORRUPCIÓN.
2. COGGI-P-002 DIRECCIONAMIENTO LEGAL.
3. COGGI-P-004 COMUNICACIÓN EXTERNA.
4. COGGI-P-005 ELABORACIÓN DE PLAN ANTICORRUPCIÓN Y DE ATENCIÓN AL CIUDADANO.
5. COGGI-P-006 ATENCIÓN A ORGANIZACIONES Y PROCESOS DE DIÁLOGO SOCIAL.
6. COOGI-P-007 CARACTERIZACIÓN DE CIUDADANOS, USUARIOS O GRUPOS DE INTERÉS.</t>
  </si>
  <si>
    <t>1. Dirección General.
2. Secretaría General.
3. Oficina de Planeación.
4. Oficina Jurídica.
5. Oficina del Inspector de la Gestión de Tierras.
6. Oficina de Control Interno.</t>
  </si>
  <si>
    <t>Inteligencia de la información.</t>
  </si>
  <si>
    <t>ALCANCE: 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OBJETIVO: 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t>
  </si>
  <si>
    <t>1. INTI-P-001 CONTROL DE LA INFORMACIÓN DOCUMENTADA.
2. INTI-P-002 GESTIÓN DEL CONOCIMIENTO.
3. INTI-P-003 ARQUITECTURA TIC.
4. INTI-P-004 GOBIERNO DE TIC.
5. INTI-P-005 PLANEACIÓN ESTRATÉGICA DE TECNOLOGÍAS DE LA INFORMACIÓN Y COMUNICACIONES.
6. INTI-P-006 PRODUCCIÓN ESTADÍSTICA PARA EL OBSERVATORIO DE TIERRAS.</t>
  </si>
  <si>
    <t>1. Dirección de Gestión del Ordenamiento Social de la Propiedad.
2. Oficina de Planeación.</t>
  </si>
  <si>
    <t>Gestión del Modelo de Atención.</t>
  </si>
  <si>
    <t>ALCANCE: Inicia con la recepción del rezago documental y finaliza con la identificación y respuesta de las Peticiones, Quejas, Reclamos, Denuncias y Felicitaciones que recibe la Agencia Nacional de Tierras. 
OBJETIVO: Asegurar la atención al ciudadano, mediante los modelos de atención por oferta, demanda y descongestión, que permita detectar las necesidades de ordenamiento social de la propiedad rural.</t>
  </si>
  <si>
    <t>BAJO</t>
  </si>
  <si>
    <t>1. GEMA-P-002 RECEPCIÓN DE PQRSD</t>
  </si>
  <si>
    <t>1. Secretaría General.
2. Dirección de Gestión del Ordenamiento social de la Propiedad.
3. Dirección Acceso a Tierras.
4. Dirección Gestión Jurídica de Tierras.
5. Dirección Asuntos Étnicos.</t>
  </si>
  <si>
    <t>Planificación del Ordenamiento Social de la Propiedad</t>
  </si>
  <si>
    <t>ALCANCE: 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OBJETIVO: Determinar las acciones necesarias a cargo de la Entidad para consolidar el Ordenamiento Social de la Propiedad Rural considerando los modelos de atención por oferta, demanda y descongestión.</t>
  </si>
  <si>
    <t>1. POSPR-P-001 FORMULACIÓN PLAN DE ATENCIÓN A COMUNIDADES ÉTNICAS.
2. POSPR-P-002 FORMULACIÓN DE POSPR.
3. POSPR-P-003 MONITOREO Y SEGUIMIENTO A LA FORMULACIÓN E IMPLEMENTACIÓN DE LOS POSPR.
4. POSPR-P-004 IMPLEMENTACIÓN Y ACTUALIZACIÓN DE LOS POSPR.
5. POSPR-P-005 REGISTRO DE SUJETOS DE ORDENAMIENTO SOCIAL.
6. POSPR-P-006 PROCEDIMIENTO ÚNICO DE ORDENAMIENTO SOCIAL DE LA PROPIEDAD.</t>
  </si>
  <si>
    <t>1. Dirección General.
2. Dirección de Gestión del Ordenamiento Social de Propiedad.
3. Subdirección de Planeación Operativa. 
4. Subdirección de Sistemas de Información.
5. Dirección de Acceso a Tierras.
6. Dirección de Gestión Jurídica de Tierras.
7. Dirección de Asuntos Étnicos.</t>
  </si>
  <si>
    <t>Seguridad Jurídica sobre la Titularidad de la Tierra y los Territorios</t>
  </si>
  <si>
    <t>ALCANCE: 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OBJETIVO: Adelantar los procedimientos administrativos especiales agrarios y acompañar la formalización de los bienes privados, para establecer la naturaleza jurídica y la relación con la tierra.</t>
  </si>
  <si>
    <t>1. SEJUT-P-001 PROCEDIMIENTOS ADMIN. AGRARIOS ESPECIALES.
2. SEJUT-P-002 DESLINDE Y CLARIFICACIÓN DE TIERRAS DE ASUNTOS ÉTNICOS.
3. SEJUT-P-003 REVERSIÓN DE ADJUDICACIÓN DE BALDÍO.
4. SEJUT-P-004 GESTIÓN DE LA FORMALIZACIÓN DE LA PROPIEDAD RURAL.</t>
  </si>
  <si>
    <t>1. Dirección de Gestión Jurídica de Tierras.
2. Subdirección de procesos Agrarios y Gestión Jurídica.
3. Subdirección de seguridad Jurídica.
4. Dirección Asuntos Étnicos.
5. Subdirección Asuntos Étnicos.</t>
  </si>
  <si>
    <t>Acceso a la Propiedad de la Tierra y los Territorios</t>
  </si>
  <si>
    <t>ALCANCE: Inicia con el análisis de la ruta jurídica y termina con la decisión final del expediente.
OBJETIVO: 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t>
  </si>
  <si>
    <t>1. ACCTI-P-001 ADJUDICACIÓN DE BALDÍOS A ENTIDADES DE DERECHO PÚBLICO.
2. ACCTI-P-002 ADJUDI. PREDIOS ORDEN JUDICIAL-RES. LEY 1448 DE 2011.
3. ACCTI-P-003 ADJUDICACIÓN DE BALDÍOS A PERSONAS NATURALES.
4. ACCTI-P-004 SELECCIÓN DE BENEFICIARIOS Y ADJUDICACIÓN DE PREDIOS NO OCUPADOS.
5. ACCTI-P-005 REVOCATORIA DEL ACTO DE ADJUDICACIÓN.
6. ACCTI-P-006 FRACCIONAMIENTO DE PREDIOS RURALES POR DEBAJO DE LA UAF.
7. ACCTI-P-007 TITULACIÓN COLECTIVA A COMUNIDADES NEGRAS.
8. ACCTI-P-008 CONSTIT, AMPLIAC, SANEAM O REESTRUCT DE RESG INDÍGENAS.
9. ACCTI-P-009 IMPLEM. INICIATIVAS COMUNIT. CON ENFO. DIFER. ÉTNICO ASOC. AL COMPON. DE LEGALIZ.
10. ACCTI-P-010 COMPRA DIRECTA DE PREDIOS.
11. ACCTI-P-011 ADJUDICACIÓN DEL SUBSIDIO INTEGRAL DE REFORMA AGRARIA – SIRA.
12. ACCTI-P-012 INGRESO DE PREDIOS AL REGISTRO DE INMUEBLES RURALES – RIR.
13. ACCTI-P-013 ADJUDICACIÓN DE PREDIOS OCUPADOS – REGULARIZACIÓN.
14. ACCTI-P-014 REVOCAT. TITULACIÓN DE BALDÍOS EN EL MARCO DEL PROCE. ÚNICO DE OSPR.
15. ACCTI-P-015 TRÁMITE ESPECIAL EN CASO DE OCUPACIÓN DE HECHO DE PREDIOS.
16. ACCTI-P-016-ADQUISICIÓN DEL PREDIO.
17. ACCTI-P-017-MATER. SUBS. – APOYO PARA CUBRIR LOS REQUER. FINANC. IMPLEM PROY. PRODUC SIT, SIDRA, SIRA.
18. ACCTI-P-018 COMPRA DIRECTA DE PREDIOS PARA REINCORPORACIÓN Y NORMALIZACIÓN.</t>
  </si>
  <si>
    <t>1. Dirección de Acceso a Tierras.
2. Subdirección de Acceso a Tierras por Demanda y Descongestión.
3. Subdirección de Acceso a Tierras en Zonas Focalizadas.
4. Subdirección de Administración de Tierras de la Nación.
5. Dirección de Asuntos Étnicos.
6. Subdirección de Asuntos Étnicos.</t>
  </si>
  <si>
    <t>Administración de Tierras.</t>
  </si>
  <si>
    <t>ALCANCE: 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ancestarles de comunidades indígenas, revocatoria del acto de adjudicación y limitaciones a la propiedad.
OBJETIVO: 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t>
  </si>
  <si>
    <t>1. ADMTI-P-001 CONSTITUCIÓN DE ZONAS DE RESERVA CAMPESINA.
2. ADMTI-P-002 PROTECCIÓN TERRITORIOS ANCESTRALES DE COMUNIDADES INDÍGENAS.
3. ADMTI-P-003 RECIBO DE LOS PREDIOS RURALES CON EXTINCIÓN JUDICIAL DE DOMINIO.
4. ADMTI-P-004 ADMINISTRACIÓN DE PREDIOS FISCALES PATRIMONIALES.
5. ADMTI-P-005 APERTURA DE FOLIO DE MATRÍCULA INMOBILIARIA DE PREDIOS BALDÍOS A NOMBRE DE LA NACIÓN.
6. ADMTI-P-006 LIMITACIONES DE LA PROPIEDAD.
7. ADMTI-P-007 ADMINISTRACIÓN DE PREDIOS BALDÍOS.
8. ADMTI-P-008 PROCESO ADMINISTRATIVO.
9. ADMTI-P-009 EXPROPIACIÓN DE TIERRAS.
10. ADMTI-P-010 REALIZACIÓN DE ESTUDIOS TÉCNICOS.
11. ADMTI-P-011 SOLICITUDES DE SUSTRACCIÓN EN ZONAS DE RESERVA FORESTAL DE LEY 2ª DE 1959.
12. ADMTI-P-012 ASIGNACIÓN DERECHOS DE USO.
13. ADMTI-P-014 INTEGRACIONES AL PATRIMONIO.</t>
  </si>
  <si>
    <t>1. Dirección de Acceso a Tierras.
2. Subdirección de Administración de Tierras de la Nación.
3. Dirección de Asuntos Étnicos.</t>
  </si>
  <si>
    <t>Evaluación del Impacto del Ordenamiento Social de la Propiedad Rural</t>
  </si>
  <si>
    <t>ALCANCE: Desde la identificación de variables a evaluar hasta la presentación de los resultados del Impacto del Ordenamiento Social de la Propiedad Rural.
OBJETIVO: Evaluar el impacto de las acciones que realiza la Agencia Nacional de Tierras para la implementación de la política de Ordenamiento Social de la Propiedad Rural.</t>
  </si>
  <si>
    <t>Gestión de la Información</t>
  </si>
  <si>
    <t>ALCANCE: Desde la conceptualización de los servicios de tecnología de información y comunicaciones, y gestión de la información de geografía y topografía de la Entidad hasta el uso, administración y soporte.
OBJETIVO: Prestar servicios de tecnologías de información y comunicaciones, y geografía y topografía oportunos para la operación y la toma de decisiones de la Agencia.</t>
  </si>
  <si>
    <t>1. GINFO-P-002 DISPOSICIÓN DE LA INFORMACIÓN.
2. GINFO-P-003 CONSTRUCCIÓN DE SOFTWARE.
3. GINFO-P-005 PUBLICACIÓN DE INFORMACIÓN PÁGINA WEB.
4. GINFO-P-006 SOLICITUDES DE INFORMACIÓN A OTRAS ENTIDADES.
5.GINFO-P-007-LEVANTAMIENTO TOPOGRÁFICO.</t>
  </si>
  <si>
    <t>1. Dirección General (Comunicaciones, Topografía).
2.Secretaria General.
3. Dirección de Gestión del Ordenamiento Social de la Propiedad.
4. Subdirección de Sistemas de Información de Tierras.</t>
  </si>
  <si>
    <t>Gestión del Talento Humano</t>
  </si>
  <si>
    <t>ALCANCE: Inicia con la planeación, selección y vinculación del personal idóneo, competente y con las habilidades requeridas; y termina con el retiro del servidor público.
OBJETIVO: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t>
  </si>
  <si>
    <t>1. GTHU-P-001 FORMACIÓN Y CAPACITACIÓN.
2. GTHU-P-002 SISTEMA DE ESTÍMULOS.
3. GTHU-P-003 SISTEMA DE GESTIÓN DE LA SEGURIDAD Y SALUD EN EL TRABAJO.
4. GTHU-P-004 CONTROL DEL CUMPLIMIENTO DE LA JORNADA LABORAL Y HORARIO DE TRABAJO.
5. GTHU-P-005 PRESTACIÓN DEL SERVICIO DE AUXILIAR JURÍDICO AD HONÓREM O PASANTE.
6. GTHU-P-006 SELECCIÓN DEL PERSONAL.
7. GTHU-P-007 PROYECTOS DE APRENDIZAJE EN EQUIPOS.
8. GTHU-P-008 VINCULACIÓN DEL PERSONAL.
9. GTHU-P-009 DESVINCULACIÓN DE PERSONAL.
10. GTHU-P-010 SUSCRIPCIÓN ACUERDOS DE GESTIÓN.
11. GTHU-P-011 TRÁMITE DE LICENCIAS POR ENFERMEDAD, MATERNIDAD, PATERNIDAD O LUTO.
12. GTHU-P-012 TRÁMITE DE COMISIONES DE SERVICIOS AL EXTERIOR PARA FUNCIONARIOS.
13.GTHU-P-013 AUTORIZACIÓN DE PERMISOS.
14. GTHU-P-014 PROGRAMACIÓN Y FORMALIZACIÓN DE VACACIONES.
15. GTHU-P-015 TRÁMITE DE LICENCIAS NO REMUNERADAS.
16. GTHU-P-016 CONTROL INTERNO DISCIPLINARIO-PROCESO ORDINARIO.
17. GTHU-P-017 INDUCCIÓN, REINDUCCIÓN Y ENTRENAMIENTO ESPECÍFICO EN EL PUESTO DE TRABAJO.
18. GTHU-P-018 CONTROL INTERNO DISCIPLINARIO – PROCESO VERBAL.
19. GTHU-P-019 EVALUACIÓN DEL DESEMPEÑO LABORAL.</t>
  </si>
  <si>
    <t>1. Subdirección de Talento Humano.
2. Secretaría General.</t>
  </si>
  <si>
    <t>Apoyo Jurídico</t>
  </si>
  <si>
    <t>ALCANCE: Desde la asesoría jurídica al Director y demás dependencias, hasta las actuaciones judiciales tendientes a la debida defensa de los intereses de la entidad.
OBJETIVO: Asesorar y dar soporte jurídico a las diferentes dependencias, a través de la emisión de conceptos y demás soportes legales que sean necesarios, así como realizar todas las actuaciones tendientes a la debida defensa de los intereses de la entidad.</t>
  </si>
  <si>
    <t>1. APJUR-P-002 REPRESENTACIÓN JURÍDICA.
2. APJUR-P-003 VIABILIDAD DE DOCUMENTO PARA FIRMA DEL DIRECTOR DE LA AGENCIA NACIONAL DE TIERRAS.
3. APJUR-P-004 GESTIÓN DE COBRO COACTIVO.
4. APJUR-P-005 ADMINISTRACIÓN DEL NORMOGRAMA DE LA AGENCIA NACIONAL DE TIERRAS.</t>
  </si>
  <si>
    <t>1. Oficina Jurídica</t>
  </si>
  <si>
    <t>Adquisición de Bienes y Servicios</t>
  </si>
  <si>
    <t>ALCANCE: Desde la programación y análisis de las necesidades de la Agencia hasta la terminación y/o liquidación del contrato.
OBJETIVO: Adelantar la adquisición de bienes y/o servicios de la Agencia a través de los mecanismos definidos para la selección, elaboración, celebración, formalización, ejecución, terminación y/o liquidación de los contratos.</t>
  </si>
  <si>
    <t>1. ADQBS-P-001 GESTIÓN PRE CONTRACTUAL – GENERALIDADES.
2. ADQBS-P-002 LIQUIDACIÓN BILATERAL DE CONVENIOS O CONTRATOS.
3. ADQBS-P-003 PROGRAMACIÓN ADMINISTRACIÓN, MODIFICACIÓN Y SEGUIMIENTO DEL PAABS.
4. ADQBS-P-004 GESTIÓN CONTRACTUAL.
5. ADQBS-P-005 LIQUIDACIÓN UNILATERAL DE CONVENIOS O CONTRATOS.
6. ADQBS-P-006 CONTRATACIÓN DIRECTA.
7. ADQBS-P-007 CONTRATACIÓN DE MÍNIMA CUANTÍA.</t>
  </si>
  <si>
    <t>1. Subdirección Administrativa y Financiera.
2. Secretaría General.</t>
  </si>
  <si>
    <t>Administración de Bienes y Servicios</t>
  </si>
  <si>
    <t>ALCANCE: Desde la recepción de los bienes y servicios, hasta la disposición final de los bienes y el recibido a satisfacción de los servicios. 
OBJETIVO: Gestionar la Administración y mantenimiento de bienes y servicios necesarios para la ejecución de los procesos de la entidad.</t>
  </si>
  <si>
    <t>1. ADMBS-P-001 NUMERACIÓN NOTIFICACIÓN COMUNICACIÓN Y PUBLICACIÓN DE RESOLUCIONES Y AUTOS.
2. ADMBS-P-002 TRÁMITE DE DESPLAZAMIENTOS AL EXTERIOR PARA CONTRATISTAS.
3. ADMBS-P-003 SOLICITUD DE BACKUP DE EQUIPOS DE USUARIO FINAL.
4. ADMBS-P-004 SOLICITUD SERVICIO DE TRANSPORTE TERRESTRE SEDES Y BOGOTÁ.
5. ADMBS-P-005 GESTIÓN DE REQUERIMIENTOS.
6. ADMBS-P-006 SOLICITUD AUTORIZACIÓN LEGALIZACIÓN Y PAGO DE DESPLAZAMIENTOS AL INTERIOR.
7. ADMBS-P-007 RECONSTRUCCIÓN DE EXPEDIENTES.
8. ADMBS-P-008 ENTRADA DE ALMACÉN.
9. ADMBS-P-009 BÚSQUEDA Y ATENCIÓN DE SOLICITUDES DEL ARCHIVO CENTRALIZADO.
10. ADMBS-P-010 PRÉSTAMO Y SUMINISTRO DE DOCUMENTOS UBICADOS EN EL ARCHIVO CENTRALIZADO.
11. ADMBS-P-011 TRANSFERENCIAS DOCUMENTALES PRIMARIAS.</t>
  </si>
  <si>
    <t>MATRICES PARA VALORACIÓN DEL IMPACTO Y PROBABILIDAD DEL RIESGO DE CORRUPCIÓN</t>
  </si>
  <si>
    <t>Gestión Financiera</t>
  </si>
  <si>
    <t>ALCANCE: Desde la elaboración del anteproyecto de presupuesto de la ANT, hasta la presentación de los estados financieros.  
OBJETIVO: Administrar los recursos e información financiera con base en las necesidades de las dependencias de la Agencia y organismos estatales requirentes, a través de mecanismos de dirección, registro, ejecución, control y seguimiento de los recursos.</t>
  </si>
  <si>
    <t>1. GEFIN-P-001 FORMULACIÓN DE ANTEPROYECTO DE PRESUPUESTO DE LA ANT.
2. GEFIN-P-002 PAGO ACREEDORES VARIOS.
3. GEFIN-P-003 SOLICITUD EXPEDICIÓN Y MODIFICACIÓN DE CERTIFICADOS DE DISPONIBILIDAD PRESUPUESTAL.
4. GEFIN-P-004 GESTIÓN DE PAGOS.
5. GEFIN-P-005 GESTIÓN DE ADMINISTRACIÓN DEL PAC.
6. GEFIN-P-006 PREPARACIÓN Y PRESENTACIÓN DE ESTADOS FINANCIEROS.
7. GEFIN-P-007 REGISTRO DE INGRESOS.
8. GEFIN-P-008 CAJA MENOR.</t>
  </si>
  <si>
    <t xml:space="preserve">1. Secretaría General.
2. Subdirección Administrativa y Financiera.
3. Subdirección de Administracion de Tierras de la Nación.
4. Oficina de Planeación </t>
  </si>
  <si>
    <t>Valoración de probabilidad de ocurrencia del riesgo</t>
  </si>
  <si>
    <t>Valoración de impacto del riesgo de corrupción</t>
  </si>
  <si>
    <t>Seguimiento, Evaluación y Mejora</t>
  </si>
  <si>
    <t>ALCANCE: Desde el reporte y análisis de información y datos, la determinación de las causas probables de los incumplimientos y tendencias negativas hasta la formulación de acciones correctivas, preventivas y de mejora.  
OBJETIVO: Analizar la información proveniente de la retroalimentación del desempeño de procesos, planes, programas y proyectos, para la toma de decisiones y formulación de nuevas acciones orientadas a elevar el nivel de cumplimiento, transparencia y mejora institucional.</t>
  </si>
  <si>
    <t>1. SEYM-P-002 GESTIÓN DEL PLAN DE MEJORAMIENTO.
2. SEYM-P-003 CONTROL DE SALIDAS NO CONFORMES.
3. SEYM-P-005 SEGUIMIENTO AL DESEMPEÑO.
4. SEYM-P-006 SEGUIMIENTO A LA EJECUCIÓN PRESUPUESTAL Y DE METAS.
5. SEYM-P-007 REALIZACIÓN DE AUDITORÍAS, INFORMES OBLIGATORIOS Y-O SEGUIMIENTOS.</t>
  </si>
  <si>
    <t xml:space="preserve">1. Oficina de Control Interno.
2. Oficina de Planeación.
3. Oficina del Inspector de Gestión de Tierras.
4. Secretaría General
</t>
  </si>
  <si>
    <t>Nivel</t>
  </si>
  <si>
    <t>Descriptor</t>
  </si>
  <si>
    <t>Descripción</t>
  </si>
  <si>
    <t>Frecuencia</t>
  </si>
  <si>
    <t>N°</t>
  </si>
  <si>
    <t>PREGUNTA:
Si el riesgo de corrupción se materializa podría . . .</t>
  </si>
  <si>
    <t>Respuesta</t>
  </si>
  <si>
    <t xml:space="preserve">Se espera que el evento ocurra en la mayoría de las circunstancias. </t>
  </si>
  <si>
    <t xml:space="preserve">Más de 1 vez al año. </t>
  </si>
  <si>
    <t>SI</t>
  </si>
  <si>
    <t>NO</t>
  </si>
  <si>
    <t xml:space="preserve">Es viable que el evento ocurra en la mayoría de las circunstancias. </t>
  </si>
  <si>
    <t xml:space="preserve">Al menos 1 vez en el último año. </t>
  </si>
  <si>
    <t>¿Afectar al grupo de funcionarios del proceso?</t>
  </si>
  <si>
    <t>¿Afectar el cumplimiento de metas y objetivos de la dependencia?</t>
  </si>
  <si>
    <t xml:space="preserve">El evento podrá ocurrir en algún momento. </t>
  </si>
  <si>
    <t xml:space="preserve">Al menos 1 vez en los últimos 2 años. </t>
  </si>
  <si>
    <t>¿Afectar el cumplimiento de misión de la entidad?</t>
  </si>
  <si>
    <t xml:space="preserve">El evento puede ocurrir en algún momento. </t>
  </si>
  <si>
    <t xml:space="preserve">Al menos 1 vez en los últimos 5 años. </t>
  </si>
  <si>
    <t>¿Afectar el cumplimiento de la misión del sector al que pertenece la entidad?</t>
  </si>
  <si>
    <t xml:space="preserve">El evento puede ocurrir solo en circunstancias excepcionales (poco comunes o anormales). </t>
  </si>
  <si>
    <t xml:space="preserve">No se ha presentado en los últimos 5 años. </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</si>
  <si>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</si>
  <si>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</si>
  <si>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</si>
  <si>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</si>
  <si>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</si>
  <si>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</si>
  <si>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</si>
  <si>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</si>
  <si>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</si>
  <si>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</si>
  <si>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</si>
  <si>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</si>
  <si>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</si>
  <si>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</si>
  <si>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</si>
  <si>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TOTAL</t>
  </si>
  <si>
    <t>Responder afirmativamente de UNA a CINCO pregunta (s) genera un impacto moderado.
Responder afirmativamente de SEIS a ONCE preguntas genera un impacto mayor.
Responder afirmativamente de DOCE a DIECINUEVE preguntas genera un impacto catastrófico</t>
  </si>
  <si>
    <t>Genera medianas consecuencias sobre la entidad</t>
  </si>
  <si>
    <t>Genera altas consecuencias sobre la entidad.</t>
  </si>
  <si>
    <t>Genera consecuencias desastrosas para la entidad</t>
  </si>
  <si>
    <t>MATRICES PARA VALORACIÓN DEL DISEÑO Y EJECUCIÓN DE LOS CONTROLES</t>
  </si>
  <si>
    <t>Valoración de la EJECUCIÓN del control</t>
  </si>
  <si>
    <t>Valoración del DISEÑO del control</t>
  </si>
  <si>
    <t>Rango de calificación de la ejecución</t>
  </si>
  <si>
    <t>Peso de la ejecución del control</t>
  </si>
  <si>
    <t>Criterio de evaluación</t>
  </si>
  <si>
    <t>Opción de respuesta al criterio de evaluación</t>
  </si>
  <si>
    <t>Peso en la evaluación del diseño del control</t>
  </si>
  <si>
    <t>Fuerte</t>
  </si>
  <si>
    <t>El control se ejecuta de manera consistente por parte del responsable.</t>
  </si>
  <si>
    <t>1.1 Asignación del responsable</t>
  </si>
  <si>
    <t>Asignado</t>
  </si>
  <si>
    <t>El control se ejecuta algunas veces por parte del responsable.</t>
  </si>
  <si>
    <t>No Asignado</t>
  </si>
  <si>
    <t>Débil</t>
  </si>
  <si>
    <t>El control no se ejecuta por parte del responsable.</t>
  </si>
  <si>
    <t>1.2 Segregación y autoridad del responsable</t>
  </si>
  <si>
    <t>Adecuado</t>
  </si>
  <si>
    <t>Inadecuado</t>
  </si>
  <si>
    <t>2. Periodicidad</t>
  </si>
  <si>
    <t>Oportuna</t>
  </si>
  <si>
    <t>Inoportuna</t>
  </si>
  <si>
    <t>3. Propósito</t>
  </si>
  <si>
    <t>Prevenir</t>
  </si>
  <si>
    <t>Detectar</t>
  </si>
  <si>
    <t>No es un control</t>
  </si>
  <si>
    <t>4. Cómo se realiza la actividad de control</t>
  </si>
  <si>
    <t>Confiable</t>
  </si>
  <si>
    <t>No confiable</t>
  </si>
  <si>
    <t>5.Qué pasa con las observaciones o desviaciones</t>
  </si>
  <si>
    <t>Se investigan oportunamente</t>
  </si>
  <si>
    <t>No se investigan oportunamente</t>
  </si>
  <si>
    <t>Evidencia de la ejecución del control</t>
  </si>
  <si>
    <t>Completa</t>
  </si>
  <si>
    <t>Incompleta</t>
  </si>
  <si>
    <t>No existe</t>
  </si>
  <si>
    <t>Si su calificación es entre 96 y 100</t>
  </si>
  <si>
    <t>Si su calificación es entre 86 y 95</t>
  </si>
  <si>
    <t>si su calificación es entre 0 y 85</t>
  </si>
  <si>
    <t>MATRICES PARA VALORACIÓN DE SOLIDEZ INDIVIDUAL Y DEL CONJUNTO DE LOS CONTROLES</t>
  </si>
  <si>
    <t>VALORACIÓN SOLIDEZ INDIVIDUAL DEL CONTROL</t>
  </si>
  <si>
    <t>VALORACIÓN SOLIDEZ DEL CONJUNTO DE LOS CONTROLES</t>
  </si>
  <si>
    <t>DISEÑO</t>
  </si>
  <si>
    <t>EJECUCIÓN</t>
  </si>
  <si>
    <t>SOLIDEZ INDIVIDUAL</t>
  </si>
  <si>
    <t>El promedio de la solidez individual de cada control al sumarlos y ponderarlos es igual a 100</t>
  </si>
  <si>
    <t>El promedio de la solidez individual de cada control al sumarlos y ponderarlos está entre 50 y 99</t>
  </si>
  <si>
    <t>El promedio de la solidez individual de cada control al sumarlos y ponderarlos es menor a 50</t>
  </si>
  <si>
    <t>MATRIZ PARA CALCULO DE RIESGO RESIDUAL</t>
  </si>
  <si>
    <t>SOLIDEZ DEL CONJUNTO DE LOS CONTROLES</t>
  </si>
  <si>
    <t>CONTROLES AYUDAN A DISMINUIR LA PROBABILIDAD</t>
  </si>
  <si>
    <t>CONTROLES AYUDAN A DISMINUIR EL IMPACTO</t>
  </si>
  <si>
    <t># COLUMNAS EN LA MATRIZ DE RIESGO QUE SE DESPLAZA EN EL EJE DE PROBABILIDAD</t>
  </si>
  <si>
    <t># COLUMNAS EN LA MATRIZ DE RIESGO QUE SE DESPLAZA EN EL EJE DE IMPACTO</t>
  </si>
  <si>
    <t>Directamente</t>
  </si>
  <si>
    <t>Indirectamente</t>
  </si>
  <si>
    <t>No disminuye</t>
  </si>
  <si>
    <t>IDENTIFICACIÓN DEL RIESGO</t>
  </si>
  <si>
    <r>
      <t>"</t>
    </r>
    <r>
      <rPr>
        <b/>
        <i/>
        <sz val="16"/>
        <color theme="1"/>
        <rFont val="Calibri"/>
        <family val="2"/>
      </rPr>
      <t>Definición de riesgo de corrupción:</t>
    </r>
    <r>
      <rPr>
        <i/>
        <sz val="16"/>
        <color theme="1"/>
        <rFont val="Calibri"/>
        <family val="2"/>
      </rPr>
      <t xml:space="preserve"> Es la posibilidad de que, por acción u omisión, se use el poder para desviar la gestión de lo público hacia un beneficio privado.
“Esto implica que las prácticas corruptas son realizadas por actores públicos y/o privados con poder e incidencia en la toma de decisiones y la administración de los bienes públicos” (Conpes N° 167 de 2013).". </t>
    </r>
    <r>
      <rPr>
        <sz val="16"/>
        <color theme="1"/>
        <rFont val="Calibri"/>
        <family val="2"/>
      </rPr>
      <t>DAFP 2018</t>
    </r>
  </si>
  <si>
    <t>FICHA DE IDENTIFICACIÓN DEL RIESGO</t>
  </si>
  <si>
    <t>OBJETIVO DEL PROCESO</t>
  </si>
  <si>
    <t>RESPONSABLES DEL PROCESO</t>
  </si>
  <si>
    <r>
      <t xml:space="preserve">¿QUÉ PUEDE SUCEDER?
</t>
    </r>
    <r>
      <rPr>
        <sz val="11"/>
        <color theme="1"/>
        <rFont val="Arial Narrow"/>
        <family val="2"/>
      </rPr>
      <t>Identificar la afectación del cumplimiento del objetivo estratégico o del proceso según sea el caso.</t>
    </r>
  </si>
  <si>
    <r>
      <rPr>
        <b/>
        <sz val="11"/>
        <color theme="1"/>
        <rFont val="Arial Narrow"/>
        <family val="2"/>
      </rPr>
      <t xml:space="preserve">¿CÓMO O POR QUÉ PUEDE SUCEDER? </t>
    </r>
    <r>
      <rPr>
        <sz val="11"/>
        <color theme="1"/>
        <rFont val="Arial Narrow"/>
        <family val="2"/>
      </rPr>
      <t xml:space="preserve">
Establecer las causas a partir de los factores determinados en el contexto.</t>
    </r>
  </si>
  <si>
    <r>
      <rPr>
        <b/>
        <sz val="11"/>
        <color theme="1"/>
        <rFont val="Arial Narrow"/>
        <family val="2"/>
      </rPr>
      <t>¿CUÁNDO PUEDE SUCEDER?</t>
    </r>
    <r>
      <rPr>
        <sz val="11"/>
        <color theme="1"/>
        <rFont val="Arial Narrow"/>
        <family val="2"/>
      </rPr>
      <t xml:space="preserve">
de acuerdo con el desarrollo del proceso.</t>
    </r>
  </si>
  <si>
    <r>
      <t xml:space="preserve">¿QUÉ CONSECUENCIAS TENDRÍA SU MATERIALIZACIÓN?
</t>
    </r>
    <r>
      <rPr>
        <sz val="11"/>
        <color theme="1"/>
        <rFont val="Arial Narrow"/>
        <family val="2"/>
      </rPr>
      <t>Determinar los posibles efectos por la materialización del riesgo</t>
    </r>
  </si>
  <si>
    <t>DESCRIPCIÓN DEL RIESGO</t>
  </si>
  <si>
    <t>RIESGO DE CORRUPCIÓN</t>
  </si>
  <si>
    <t>Acción u omisión</t>
  </si>
  <si>
    <t>Uso del poder</t>
  </si>
  <si>
    <t>Desviar la gestión de lo público</t>
  </si>
  <si>
    <t>Beneficio privado</t>
  </si>
  <si>
    <t>Establecer los lineamientos estratégicos y el esquema de operación de la Agencia Nacional de Tierras, asegurando la disponibilidad de los recursos necesarios para su aplicación.</t>
  </si>
  <si>
    <t>Definir los lineamientos estratégicos para beneficiar grupos de interés contrarios a los objetivos de Reforma Rural Integral y de Ordenamiento Social de la Propiedad Rural</t>
  </si>
  <si>
    <t>1. Injerencia mediática de grupos de interés
2. Influencias políticas de grupos de Interés</t>
  </si>
  <si>
    <t>En la formulación de lineamientos estratégicos</t>
  </si>
  <si>
    <t>1. Desatención de prioridades PND, Compes. ODS y Posconflicto
2. Perdida de credibilidad en las acciones de la ANT
3. Perdida de recursos económicos</t>
  </si>
  <si>
    <t>Definición de lineamientos estratégicos para beneficiar grupos de interés contrarios a los objetivos de Reforma Rural Integral y de Ordenamiento Social de la Propiedad Rural</t>
  </si>
  <si>
    <t>Establecer lineamientos para la comunicación y coordinación intra e interinstitucional, que proporcione a los grupos de interés información veraz, objetiva y oportuna de la misión, objetivos y gestión de la Agencia Nacional de Tierras.</t>
  </si>
  <si>
    <t>Omitir las denuncias de corrupción para favorecer a un tercero</t>
  </si>
  <si>
    <t>Falta de control de la OIGT sobre atención a denuncias de corrupción presentadas por la Ciudadanía</t>
  </si>
  <si>
    <t>En la recepción de la denuncia.</t>
  </si>
  <si>
    <t>1. Pérdida de la credibilidad institucional.
2. Incentivo a prácticas de corrupción
3. Procesos penales y disciplinarios
4. Impunidad</t>
  </si>
  <si>
    <t>Omisión de denuncias de corrupción para favorecer a un tercero</t>
  </si>
  <si>
    <t>Alterar información destinada a la consolidación de los informes de gestión, para beneficio propio o favorecimiento de grupos de interés, partidos políticos o particulares.</t>
  </si>
  <si>
    <t>1. Incumplimiento de metas
2. Deficiencias en la gestión.
3. Inadecuada ejecución de recursos</t>
  </si>
  <si>
    <t>En la elaboración de informes de gestión</t>
  </si>
  <si>
    <t>1. favorecimiento indebido a grupos de interés.
2. Toma de decisiones con base en información errónea.
3. Denuncias e investigaciones.</t>
  </si>
  <si>
    <t>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t>
  </si>
  <si>
    <t>Estructurar proyectos de TI para beneficio específico de un tercero o propio.</t>
  </si>
  <si>
    <t>1. Tráfico de influencias.
2. Manejo indebido de la información.
3. Sobornos o cohecho.
4. Desconocimiento de los procedimientos.</t>
  </si>
  <si>
    <t>En la formulación de los Proyectos TI</t>
  </si>
  <si>
    <t>1. Afectación del desarrollo de las actividades misionales.
2. Investigaciones y sanciones.
3. Perdida de la credibilidad institucional.
4. Perdida de la eficiencia tecnológica.</t>
  </si>
  <si>
    <t>Estructuración de proyectos de TI para beneficio específico de un tercero o propio.</t>
  </si>
  <si>
    <t>Asegurar la atención al ciudadano, mediante los modelos de atención por oferta, demanda y descongestión, que permita detectar las necesidades de ordenamiento social de la propiedad rural.</t>
  </si>
  <si>
    <t>Omitir o dilatar intencionalmente la gestión de PQRSD para beneficio propio o de terceros.</t>
  </si>
  <si>
    <t>1. Intereses económicos
2. Ofrecimiento de sobornos.
3. Temor por seguridad, amenazas</t>
  </si>
  <si>
    <t>En cualquiera de las fases de la gestión de PQRSD</t>
  </si>
  <si>
    <t>1. Perdida de la credibilidad institucional.
2. Investigaciones y sanciones.
3. Inoportunidad en el servicio al ciudadano.
4. perdida de recursos</t>
  </si>
  <si>
    <t>Solicitar y/o recibir dinero o cualquier otro beneficio personal a cambio de la promesa de éxito en la realización o priorización de un trámite.</t>
  </si>
  <si>
    <t>1. Amenazas
2. Sobornos.</t>
  </si>
  <si>
    <t>En cualquiera de los contactos con los usuarios y ciudadanos</t>
  </si>
  <si>
    <t>1. Perdida de la credibilidad institucional.
2. Investigaciones y sanciones.
3. oportunidad para estafas a ciudadanos.
4. perdida de recursos</t>
  </si>
  <si>
    <t>Riesgo 7 unificado al riesgo 6 por solciitud de Memorando 20196000056993</t>
  </si>
  <si>
    <t>Riesgo 7 unificado al riesgo 6 por solicitud de Memorando 20196000056993</t>
  </si>
  <si>
    <t>Determinar las acciones necesarias a cargo de la Entidad para consolidar el Ordenamiento Social de la Propiedad Rural considerando los modelos de atención por oferta, demanda y descongestión.</t>
  </si>
  <si>
    <t>Alterar u omitir la información física o jurídica de los predios durante la Formulación e implementación de la Ruta de Planes de Ordenamiento Social de la Propiedad, para favorecer a terceros.</t>
  </si>
  <si>
    <t>1. Debilidad en procedimientos de auditoria.
2 presiones de grupos externos
3. Presencia de intereses políticos</t>
  </si>
  <si>
    <t>En la formulación e implementación de la Ruta de Planes de Ordenamiento Social de la Propiedad</t>
  </si>
  <si>
    <t>1. Investigaciones y sanciones.
2. Detrimento patrimonial
3. Perdida de credibilidad institucional</t>
  </si>
  <si>
    <t>Servidor público, colaboradores de la ANT o de los operadores, solicita o recibe dadivas  por diligenciamiento o entrega del Formulario de Inscripción de Sujetos de Ordenamiento o por inscripción en el Registro de Sujetos de Ordenamiento</t>
  </si>
  <si>
    <t>1. Falta de ética profesional del funcionario o personal vinculado a la entidad.
2. Falta de controles en el manejo de la información 
3. Desconocimiento de la normatividad y lineamientos establecidos para el desarrollo del registro de sujetos de ordenamiento</t>
  </si>
  <si>
    <t>En el diligenciamiento o entrega del Formulario de Inscripción de Sujetos de Ordenamiento o en la valoración de inscripción en el Registro de Sujetos de Ordenamiento</t>
  </si>
  <si>
    <t>1. Deterioro de la imagen institucional.
2. Hallazgos, observaciones y/o acciones sancionatorias por parte de los organismos de control.
3. Acciones Judiciales en contra de la ANT.</t>
  </si>
  <si>
    <t>Alterar u omitir información en desarrollo del procedimiento de Registro de Sujetos de Ordenamiento, para favorecer a terceros.</t>
  </si>
  <si>
    <t>1. Desconocimiento de la normatividad y lineamientos establecidos para el desarrollo del registro de sujetos de ordenamiento</t>
  </si>
  <si>
    <t>En cualquiera de las fases del procedimiento de Registro de Sujetos de Ordenamiento</t>
  </si>
  <si>
    <t>1. Pérdida de la credibilidad institucional.
2. Investigaciones y sanciones.
3. Demandas contra la entidad y/o funcionarios</t>
  </si>
  <si>
    <t>Adelantar los procedimientos administrativos especiales agrarios y acompañar la formalización de los bienes privados, para establecer la naturaleza jurídica y la relación con la tierra.</t>
  </si>
  <si>
    <t>Servidores públicos o colaboradores de la ANT reciben dádivas por agilizar, omitir o dilatar trámites o actuaciones administrativas, manipular material probatorio o proferir decisiones administrativas de procesos agrarios y formalización de la propiedad privada rural no ajustadas al ordenamiento jurídico.</t>
  </si>
  <si>
    <t>1,. Deficiencias en la comunicación y desconocimiento de los usuarios sobre los trámites de procesos agrarios y formalización de la propiedad privada rural, acorde a la normatividad vigente.
2. Ineficiencia en los tiempos de respuesta de la Agencia Nacional de Tierras frente a la resolución de procesos agrarios y formalización de la propiedad privada rural.
3. Intereses de terceros.
4. Ausencia de un sistema de información de procesos agrarios.
5. Inadecuado manejo de expedientes físicos.
6. Conflictos de interés.</t>
  </si>
  <si>
    <t>En cualquiera de las fases de los procesos agrarios y de formalización.</t>
  </si>
  <si>
    <t>1. Afectación en el cumplimiento de la garantía a la seguridad jurídica de la tierra.
2. Aumento de conflictos en los territorios.
3. Aumento en los costos de transacción
4. Perdida de la credibilidad institucional.
5. Afectaciones ambientales.
6. Investigaciones y sanciones.
7. vulneración de derechos fundamentales.
8.  Demandas contra la entidad.</t>
  </si>
  <si>
    <t>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t>
  </si>
  <si>
    <t>Manipulación la información en la visita técnica, levantamientos topográficos y avalúos comerciales para beneficio de particulares.</t>
  </si>
  <si>
    <t>1. Presencia de intereses particulares para la modificación de los precios de los predios; incluidas las conductas de recibir o solicitar beneficios por parte de un servidor público o contratista de operadores.
2. Desarrollo de actividades por fuera de las normas, procedimientos, parámetros y criterios establecidos.
3. Debilidades en el seguimiento y vigilancia a los controles establecidos para el cumplimiento de normas, procedimientos, parámetros y criterios establecidos.
4.  Debilidad en la selección de personal.</t>
  </si>
  <si>
    <t>En el desarrollo de la visita técnica, levantamientos topográficos y avalúos comerciales</t>
  </si>
  <si>
    <t>1. . Afectación en el desarrollo de las actividades misionales.
2. Investigaciones por parte de órganos de control.
3. Afectación de credibilidad e imagen institucional 
4. Detrimento patrimonial</t>
  </si>
  <si>
    <t>Manipulación la información en la visita técnica o levantamientos topográficos para beneficio de particulares.</t>
  </si>
  <si>
    <t>Solicitud o aceptación de dádivas por agilizar trámites o proferir decisiones administrativas en beneficio de un particular y/o tercero</t>
  </si>
  <si>
    <t xml:space="preserve">
1. Incumplimiento de controles establecidos en los procedimientos de la DAT .
2. Falta de estrategias para potencializar la cultura de legalidad, transparencia y sentido de pertenencia
3. trafico de influencias  para agilizar procesos
4. Baja cobertura de capacitaciones frente a responsabilidades disciplinarias, fiscales o penales por incurrir en potenciales actos de corrupcion con alcance a contratistas y funcionarios</t>
  </si>
  <si>
    <t>En el desarrollo del tramitre administrativo</t>
  </si>
  <si>
    <t xml:space="preserve">1. Afectación en el desarrollo de las actividades misionales.
2. Investigaciones por parte de órganos de control.
3. Afectación de credibilidad e imagen institucional 
4. Detrimento patrimonial
5. Afectación a los derechos de las comunidades rurales.
6. Hallazgos de auditorias internas o externas
7. Quejas </t>
  </si>
  <si>
    <t xml:space="preserve">Manipulación de la información en las diferentes etapas de los procedimientos de la DAT para beneficio propio y/o  de particulares </t>
  </si>
  <si>
    <t>1. Baja cobertura de induccion y/o  capacitación en temas generales de la DAT que incluya procedimientos y cultura  de legalidad
2. Debiles controles establecidos en los procedimientos de la DAT y seguimiento a su operación,  orientados a prevenir la manipulación de información 
3. Debiles estrategias de difusion de los procedimientos y controles de la DAT para prevenir la manipulacion de informacion</t>
  </si>
  <si>
    <t>En la fase de verificación de requisitos o en la calificación de postulantes a adjudicación</t>
  </si>
  <si>
    <t xml:space="preserve">1. Afectación en el desarrollo de las actividades misionales.
2. Investigaciones por parte de órganos de control.
3. Afectación de credibilidad e imagen institucional 
4. Detrimento patrimonial
5. Hallazgos de auditorias internas o externas
6. Quejas </t>
  </si>
  <si>
    <t>Manipulación de la información en las diferentes etapas de los procedimientos de la DAT para beneficio propio y/o  de particulares.</t>
  </si>
  <si>
    <t>Adquirir predios sin pleno cumplimiento de requisitos o por fuera de las necesidades y prioridades establecidas por la ANT, para beneficio de particulares (vendedores).</t>
  </si>
  <si>
    <t>1. Presencia de intereses particulares  (tramitadores, estafadores, políticos, empresarios, terratenientes, Grupos Armados Organizados  y Grupos de Delincuencia Organizada) para la adquisición de predios; incluidas las conductas de recibir o solicitar beneficios por parte de un servidor público o contratista de operadores.
2. Debilidades en el seguimiento y aplicación de los controles establecidos en el procedimiento.</t>
  </si>
  <si>
    <t>En cualquiera de las fases de compra de predios</t>
  </si>
  <si>
    <t>1. Detrimento patrimonial debido al abuso indebido de los recursos de la entidad
2. Demandas y sanciones judiciales.
3. Afectación en el desarrollo de las actividades misionales.
4. Investigaciones por parte de órganos de control.
5. Perdida de la credibilidad institucional.</t>
  </si>
  <si>
    <t>Adquisición de predios sin pleno cumplimiento de requisitos o por fuera de las necesidades y prioridades establecidas por la ANT, para beneficio de particulares (vendedores).</t>
  </si>
  <si>
    <t>Desviación de recursos en el desarrollo del proceso de la Iniciativa Comunitaria con enfoque diferencial étnico para beneficio personal de un contratista o funcionario, o un tercero.</t>
  </si>
  <si>
    <t>1. Omisión de la construcción participativa de la propuesta de iniciativa comunitaria.
2.- Intervención de un tercero en la construcción de la propuesta de iniciativa comunitaria.    
3.- No aplicación  de los criterios de priorización contemplados en la Guía Operativa  para la implementación de las iniciativas comunitarias.  
4.- Condicionamiento de la selección de proveedores  en el comité de compras para el desarrollo de las Iniciativas comunitarias con enfoque diferencial étnico.</t>
  </si>
  <si>
    <t>En cualquiera de las fases del desarrollo de la Iniciativa Comunitaria con Enfoque Diferencial Etnico</t>
  </si>
  <si>
    <t>1. Vulneración en derechos colectivos de comunidades.
2. Detrimento patrimonial.</t>
  </si>
  <si>
    <t>Dilación en la atención a las solicitudes de comunidades étnicas favoreciendo intereses particulares.</t>
  </si>
  <si>
    <t>1. Carencia de criterios técnicos de priorización para la atención de solicitudes de comunidades étnicas.
2. Favorecimiento de intereses particulares.</t>
  </si>
  <si>
    <t>En la fase de priorización de solicitudes</t>
  </si>
  <si>
    <t xml:space="preserve">1. Inequidad en la atención a las solicitudes presentadas por comunidades étnicas. </t>
  </si>
  <si>
    <t>Favorecimiento en la atención de solicitudes de legalización de territorios colectivos a comunidades étnicas específicas por parte de la Subdirección de Asuntos Étnicos, desconociendo el principio de equidad.</t>
  </si>
  <si>
    <t>Carencia de criterios técnicos estandarizados para priorizar la atención de las solicitudes de legalización en los territorios colectivos a comunidades étnicas por parte de la Subdirección de Asuntos Étnicos</t>
  </si>
  <si>
    <t>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t>
  </si>
  <si>
    <t>Realizar acciones indebidas en la administración de las tierras baldías de la nación y de los bienes fiscales patrimoniales   para beneficio personal o de terceros.</t>
  </si>
  <si>
    <t xml:space="preserve">1. Dinámicas de peculado, cohecho y concusión asociadas a procesos administrativos.
2. Desconocimiento de los requisitos legales para la ejecución de los procedimientos.
3. Omisión intencional de los requisitos legales para la ejecución de los procedimientos.
4. Falta de controles en inspección y vigilancia del cumplimiento de requisitos y otras acciones preventivas. </t>
  </si>
  <si>
    <t>En cualquiera de las fases de administración de tierras balías y bienes fiscales patrimoniales</t>
  </si>
  <si>
    <t>1. Afectación en el desarrollo de las actividades misionales.
2. Investigaciones por parte de órganos de control.
3. Perdida de credibilidad institucional</t>
  </si>
  <si>
    <t>Inadecuado desarrollo de actividades en la administración de las tierras baldías de la nación y de los bienes fiscales patrimoniales para beneficio personal o de terceros.</t>
  </si>
  <si>
    <t>Realizar u omitir acciones de limitación de la propiedad para beneficio personal o de terceros.</t>
  </si>
  <si>
    <t>En cualquiera de las fases del procedimiento de limitación de propiedad</t>
  </si>
  <si>
    <t>Acción u omisión de actividades de limitación de la propiedad para beneficio personal o de terceros</t>
  </si>
  <si>
    <t>Prestar servicios de tecnologías de información y comunicaciones, y geografía y topografía oportunos para la operación y la toma de decisiones de la Agencia.</t>
  </si>
  <si>
    <t>Manipulación o extracción de la información alojada en los servidores o base de datos para beneficio personal o de terceros</t>
  </si>
  <si>
    <t>1. Acceso no autorizado a la información.
2. Inadecuada selección de roles por parte de los administradores funcionales.
3. Inadecuado manejo de usuarios y claves de acceso.
4. Sobornos o cohecho
5. Procedimientos desactualizados o inexistentes para el manejo de la información</t>
  </si>
  <si>
    <t>En cuaquier momento de uso de las bases de datos</t>
  </si>
  <si>
    <t>1. Investigaciones y sanciones
2. Fuga, revelación o divulgación indebida de información sensible y/o confidencial
3.  uso indebido de la información
4. Afectaciones a los derechos ciudadanos al tratamiento de la información.
5. Perdida de la credibilidad institucional.</t>
  </si>
  <si>
    <t>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t>
  </si>
  <si>
    <t>Vinculación de personal sin cumplimiento de requisitos mínimos en beneficio particular o de un tercero.</t>
  </si>
  <si>
    <t>1. Tráfico de influencias.
2. Omisión intencional en la aplicación de criterios definidos en el Manual de Funciones, competencias y requisitos o la  modificación de los mismos. 
3. No validación de la información aportada por los aspirantes o verificación sesgada de cumplimiento de requisitos de vinculación.</t>
  </si>
  <si>
    <t>En el proceso de selección de personal</t>
  </si>
  <si>
    <t>1. Investigaciones por parte de órganos de control.
2. Perdida de la credibilidad institucional</t>
  </si>
  <si>
    <t>Pérdida de documentación en los expedientes de procesos de investigación disciplinaria, en beneficio del o de los investigados.</t>
  </si>
  <si>
    <t>Falta del control del expediente disciplinario.</t>
  </si>
  <si>
    <t>en cualquiera de las fases de investigación disciplinaria</t>
  </si>
  <si>
    <t>Prescripción o caducidad de la acción disciplinaria en favor de los implicados</t>
  </si>
  <si>
    <t>Falta del control en los términos de actuación en cada etapa procesal</t>
  </si>
  <si>
    <t>Pérdida o manipulación de  expedientes de historia laboral para beneficio personal o de tercero.</t>
  </si>
  <si>
    <t>1. Interés en ocultar o manipular antecedentes laborales
2. Debilidad en la aplicación de controles. 
3. Debilidades en la custodia de los expedientes.</t>
  </si>
  <si>
    <t>En cualquier momento de uso o administración de las histórias laborales</t>
  </si>
  <si>
    <t>Asesorar y dar soporte jurídico a las diferentes dependencias, a través de la emisión de conceptos y demás soportes legales que sean necesarios, así como realizar todas las actuaciones tendientes a la debida defensa de los intereses de la entidad.</t>
  </si>
  <si>
    <t>Emitir conceptos y viabilidades jurídicas para  favorecer intereses propios o de terceros.</t>
  </si>
  <si>
    <t>1. Dadivas.
2. Amenazas o presiones indebidas.
3. Exposición del colaborador frente a los terceros interesados.</t>
  </si>
  <si>
    <t>En la formulación de conceptos o viabilidades jurídicas</t>
  </si>
  <si>
    <t>1. Expedición de actos contrarios a la normatividad vigente.
2. Perdida de la credibilidad institucional.</t>
  </si>
  <si>
    <t>Aplicación discrecional de normas para favorecer intereses de terceros</t>
  </si>
  <si>
    <t>1. Desconocimiento de las normas que rigen el actual de la entidad.
2. Beneficio particulares al determinar los criterios a aplicar.
3. Desconocimiento de la política de prevención del daño antijurídico.</t>
  </si>
  <si>
    <t>Dilatar o no ejecutar las acciones de cobro coactivo para favorecer intereses propios o de terceros</t>
  </si>
  <si>
    <t>1. Beneficios particulares del colaborador.
2. Desconocimiento del manual de Cobro Coactivo.
3. Presiones indebidas.</t>
  </si>
  <si>
    <t>En desarrollo de cobro coactivo</t>
  </si>
  <si>
    <t>Orientar  la defensa jurídica de la ANT o algunas de sus actuaciones en perjuicio de sus intereses para favorecer a un tercero.</t>
  </si>
  <si>
    <t>1. Beneficios particulares del colaborador.
2. Presiones indebidas.</t>
  </si>
  <si>
    <t>En desarrollo de defensa jurídica</t>
  </si>
  <si>
    <t xml:space="preserve"> Adelantar la adquisición de bienes y/o servicios de la Agencia a través de los mecanismos definidos para la selección, elaboración, celebración, formalización, ejecución, terminación y/o liquidación de los contratos.</t>
  </si>
  <si>
    <t>Celebración indebida de contratos en beneficio particular o un tercero</t>
  </si>
  <si>
    <t>1. Deficiencias en la planeación contractual.
2. Indebida verificación de requisitos.
3. Vicios en la estructuración de los pliegos y términos.
4. Evaluación no objetiva de proveedores.
5. Falta de controles en las firmas y adjudicaciones de contratos.
6. Desconocimiento del procedimiento de contratación de bienes y servicios.</t>
  </si>
  <si>
    <t>En cualquiera de las fases de contratación</t>
  </si>
  <si>
    <t>1. Afectaciones en la prestación de servicios. 
2. Detrimento patrimonial. 
3. Perdida de la credibilidad institucional.
4. Investigaciones y sanciones.
5. Adquisición de bienes y servicios de mala calidad</t>
  </si>
  <si>
    <t>Aprobación informes y pagos de contratistas con conocimiento  del incumplimiento del objeto y/o obligaciones contractuales en beneficio particular o de terceros.</t>
  </si>
  <si>
    <t>1. Desconocimiento del supervisor de las obligaciones del contratista.
2. Ausencia de revisión minuciosa de las evidencias remitidas en el cumplimiento de obligaciones.
3.Ausencia de lineamientos y controles en la supervisión de contratos.</t>
  </si>
  <si>
    <t>En la aprobación de pagos</t>
  </si>
  <si>
    <t>Gestionar la Administración y mantenimiento de bienes y servicios necesarios para la ejecución de los procesos de la entidad.</t>
  </si>
  <si>
    <t>Pérdida o uso indebido de bienes devolutivos de la ANT para beneficio personal o de tercero</t>
  </si>
  <si>
    <t>1. Falta de ética y honestidad del colaborador.
2. Desconocimiento de los procedimientos de usos de bienes de la ANT.
3. Falta de controles en el préstamo de bienes.</t>
  </si>
  <si>
    <t>En el uso de bienes de la ANT</t>
  </si>
  <si>
    <t>1. Detrimento patrimonial.
2. Afectaciones a la operación de la Agencia.
3. Aumento de costos en mantenimiento y adquisición de bienes.
4. Investigaciones y sanciones.</t>
  </si>
  <si>
    <t>Pérdida o manipulación de expedientes con información institucional beneficio particular o de un tercero</t>
  </si>
  <si>
    <t>1. Ausencia de control sobre expedientes y prestamos.
2. Falta de ética y honestidad del colaborador.</t>
  </si>
  <si>
    <t>En la administración de expedientes</t>
  </si>
  <si>
    <t>1. Investigaciones y sanciones.
2. Reprocesos.
3. Perdida de la memoria institucional.
4. Perdida de la credibilidad institucional.</t>
  </si>
  <si>
    <t>Administrar los recursos e información financiera con base en las necesidades de las dependencias de la Agencia y organismos estatales requirentes, a través de mecanismos de dirección, registro, ejecución, control y seguimiento de los recursos</t>
  </si>
  <si>
    <t>Constitución de obligaciones y/o pagos realizados por la ANT, sin el cumplimiento de requisitos legales, presupuestales y contables, en beneficio de un particular.</t>
  </si>
  <si>
    <t>1. Fallas en el control de los requisitos para la causación económica.
2. Falta de lineamientos para la ejecución de pagos.</t>
  </si>
  <si>
    <t>En la fase de pagos</t>
  </si>
  <si>
    <t>1. Detrimento patrimonial.
2. Investigaciones y sanciones.
3.  Perdida de la credibilidad institucional.</t>
  </si>
  <si>
    <t>VALORACIÓN DEL RIESGO INHERENTE</t>
  </si>
  <si>
    <r>
      <t xml:space="preserve">"¿EN QUÉ CONSISTE?, En establecer la probabilidad de ocurrencia del riesgo y el nivel de consecuencia o impacto, con el fin de estimar la zona de riesgo inicial (RIESGO INHERENTE).". </t>
    </r>
    <r>
      <rPr>
        <sz val="16"/>
        <color theme="1"/>
        <rFont val="Calibri"/>
        <family val="2"/>
      </rPr>
      <t>DAFP 2018</t>
    </r>
  </si>
  <si>
    <t>FICHA DE VALORACIÓN DEL RIESGO INHERENTE</t>
  </si>
  <si>
    <r>
      <rPr>
        <b/>
        <sz val="18"/>
        <color theme="1"/>
        <rFont val="Arial Narrow"/>
        <family val="2"/>
      </rPr>
      <t>PROBABILIDAD</t>
    </r>
    <r>
      <rPr>
        <sz val="14"/>
        <color theme="1"/>
        <rFont val="Arial Narrow"/>
        <family val="2"/>
      </rPr>
      <t xml:space="preserve">
</t>
    </r>
    <r>
      <rPr>
        <b/>
        <sz val="12"/>
        <color theme="1"/>
        <rFont val="Arial Narrow"/>
        <family val="2"/>
      </rPr>
      <t>CASI SEGURO:</t>
    </r>
    <r>
      <rPr>
        <sz val="12"/>
        <color theme="1"/>
        <rFont val="Arial Narrow"/>
        <family val="2"/>
      </rPr>
      <t xml:space="preserve"> Se espera que el evento ocurra en la mayoría de las circunstancias. (Frecuencia: más de 1 vez al año.)
</t>
    </r>
    <r>
      <rPr>
        <b/>
        <sz val="12"/>
        <color theme="1"/>
        <rFont val="Arial Narrow"/>
        <family val="2"/>
      </rPr>
      <t>PROBABLE:</t>
    </r>
    <r>
      <rPr>
        <sz val="12"/>
        <color theme="1"/>
        <rFont val="Arial Narrow"/>
        <family val="2"/>
      </rPr>
      <t xml:space="preserve"> Es viable que el evento ocurra en la mayoría de las circunstancias. (Frecuencia: Al menos 1 vez en el último año.)
</t>
    </r>
    <r>
      <rPr>
        <b/>
        <sz val="12"/>
        <color theme="1"/>
        <rFont val="Arial Narrow"/>
        <family val="2"/>
      </rPr>
      <t>POSIBLE:</t>
    </r>
    <r>
      <rPr>
        <sz val="12"/>
        <color theme="1"/>
        <rFont val="Arial Narrow"/>
        <family val="2"/>
      </rPr>
      <t xml:space="preserve"> El evento podrá ocurrir en algún momento. (Frecuencia: Al menos 1 vez en los últimos 2 años.)
</t>
    </r>
    <r>
      <rPr>
        <b/>
        <sz val="12"/>
        <color theme="1"/>
        <rFont val="Arial Narrow"/>
        <family val="2"/>
      </rPr>
      <t>IMPROBABLE:</t>
    </r>
    <r>
      <rPr>
        <sz val="12"/>
        <color theme="1"/>
        <rFont val="Arial Narrow"/>
        <family val="2"/>
      </rPr>
      <t xml:space="preserve"> El evento puede ocurrir en algún momento. (Frecuencia: Al menos 1 vez en los últimos 5 años.)
</t>
    </r>
    <r>
      <rPr>
        <b/>
        <sz val="12"/>
        <color theme="1"/>
        <rFont val="Arial Narrow"/>
        <family val="2"/>
      </rPr>
      <t>RARA VEZ:</t>
    </r>
    <r>
      <rPr>
        <sz val="12"/>
        <color theme="1"/>
        <rFont val="Arial Narrow"/>
        <family val="2"/>
      </rPr>
      <t xml:space="preserve"> El evento puede ocurrir solo en circunstancias excepcionales. (No se ha presentado en los últimos 5 años.)</t>
    </r>
  </si>
  <si>
    <r>
      <rPr>
        <b/>
        <sz val="18"/>
        <color theme="1"/>
        <rFont val="Arial Narrow"/>
        <family val="2"/>
      </rPr>
      <t>IMPACTO</t>
    </r>
    <r>
      <rPr>
        <sz val="11"/>
        <color theme="1"/>
        <rFont val="Arial Narrow"/>
        <family val="2"/>
      </rPr>
      <t xml:space="preserve">
</t>
    </r>
    <r>
      <rPr>
        <sz val="14"/>
        <color theme="1"/>
        <rFont val="Arial Narrow"/>
        <family val="2"/>
      </rPr>
      <t xml:space="preserve">Si el riesgo de corrupción se materializa podría… (responder SI o NO)
</t>
    </r>
    <r>
      <rPr>
        <sz val="10"/>
        <color theme="1"/>
        <rFont val="Arial Narrow"/>
        <family val="2"/>
      </rPr>
      <t>Responder afirmativamente de UNA a CINCO pregunta (s) genera un impacto</t>
    </r>
    <r>
      <rPr>
        <b/>
        <sz val="10"/>
        <color theme="1"/>
        <rFont val="Arial Narrow"/>
        <family val="2"/>
      </rPr>
      <t xml:space="preserve"> moderado</t>
    </r>
    <r>
      <rPr>
        <sz val="10"/>
        <color theme="1"/>
        <rFont val="Arial Narrow"/>
        <family val="2"/>
      </rPr>
      <t>.
Responder afirmativamente de SEIS a ONCE preguntas genera un impacto</t>
    </r>
    <r>
      <rPr>
        <b/>
        <sz val="10"/>
        <color theme="1"/>
        <rFont val="Arial Narrow"/>
        <family val="2"/>
      </rPr>
      <t xml:space="preserve"> mayor.</t>
    </r>
    <r>
      <rPr>
        <sz val="10"/>
        <color theme="1"/>
        <rFont val="Arial Narrow"/>
        <family val="2"/>
      </rPr>
      <t xml:space="preserve">
Responder afirmativamente de DOCE a DIECINUEVE preguntas genera un impacto </t>
    </r>
    <r>
      <rPr>
        <b/>
        <sz val="10"/>
        <color theme="1"/>
        <rFont val="Arial Narrow"/>
        <family val="2"/>
      </rPr>
      <t>catastrófico.</t>
    </r>
  </si>
  <si>
    <t>RIESGO INHERENTE</t>
  </si>
  <si>
    <t>OPCIÓN DE MANEJO</t>
  </si>
  <si>
    <t>Total respuestas afirmativas</t>
  </si>
  <si>
    <t>Reducir</t>
  </si>
  <si>
    <t>DISEÑO Y VALORACIÓN DE CONTROLES</t>
  </si>
  <si>
    <r>
      <t xml:space="preserve">"Al momento de definir las actividades de control por parte de la primera línea de defensa, es importante considerar que los controles estén bien diseñados, es decir, que efectivamente estos mitigan las causas que hacen que el riesgo se materiali". </t>
    </r>
    <r>
      <rPr>
        <sz val="16"/>
        <color theme="1"/>
        <rFont val="Calibri"/>
        <family val="2"/>
      </rPr>
      <t>DAFP 2018</t>
    </r>
  </si>
  <si>
    <t>FICHA DE DISEÑO Y VALORACIÓN DE LOS CONTROLES</t>
  </si>
  <si>
    <t>DISEÑO DE CONTROLES</t>
  </si>
  <si>
    <t>VALORACIÓN DEL DISEÑO DEL CONTROL</t>
  </si>
  <si>
    <t>VALORACIÓN DE LA EJECUCIÓN DEL CONTROL</t>
  </si>
  <si>
    <t>SOLIDEZ INDIVIDUAL DEL CONTROL</t>
  </si>
  <si>
    <t>PROBABILIDAD RESIDUAL</t>
  </si>
  <si>
    <t>IMPACTO RESIDUAL</t>
  </si>
  <si>
    <t>RIESGO RESIDUAL</t>
  </si>
  <si>
    <r>
      <rPr>
        <b/>
        <sz val="12"/>
        <color theme="1"/>
        <rFont val="Arial Narrow"/>
        <family val="2"/>
      </rPr>
      <t>RESPONSABLE</t>
    </r>
  </si>
  <si>
    <t>PERIODICIDAD</t>
  </si>
  <si>
    <t>PROPÓSITO</t>
  </si>
  <si>
    <r>
      <rPr>
        <b/>
        <sz val="12"/>
        <color theme="1"/>
        <rFont val="Arial Narrow"/>
        <family val="2"/>
      </rPr>
      <t>COMO SE REALIZA</t>
    </r>
  </si>
  <si>
    <r>
      <rPr>
        <b/>
        <sz val="12"/>
        <color theme="1"/>
        <rFont val="Arial Narrow"/>
        <family val="2"/>
      </rPr>
      <t>QUÉ PASA CON LAS OBSERVACIONES O DESVIACIONES</t>
    </r>
  </si>
  <si>
    <t>EVIDENCIA</t>
  </si>
  <si>
    <t>ACTIVIDAD DE CONTROL AL RIESGO</t>
  </si>
  <si>
    <r>
      <rPr>
        <b/>
        <sz val="10"/>
        <color theme="1"/>
        <rFont val="Arial Narrow"/>
        <family val="2"/>
      </rPr>
      <t>RESPONSABLE</t>
    </r>
    <r>
      <rPr>
        <sz val="10"/>
        <color theme="1"/>
        <rFont val="Arial Narrow"/>
        <family val="2"/>
      </rPr>
      <t xml:space="preserve">
¿Existe un responsable asignado a la ejecución del control?</t>
    </r>
  </si>
  <si>
    <r>
      <rPr>
        <b/>
        <sz val="10"/>
        <color theme="1"/>
        <rFont val="Arial Narrow"/>
        <family val="2"/>
      </rPr>
      <t>RESPONSABLE</t>
    </r>
    <r>
      <rPr>
        <sz val="10"/>
        <color theme="1"/>
        <rFont val="Arial Narrow"/>
        <family val="2"/>
      </rPr>
      <t xml:space="preserve">
¿El responsable tiene la autoridad y adecuada segregación de funciones en la ejecución del control?</t>
    </r>
  </si>
  <si>
    <r>
      <rPr>
        <b/>
        <sz val="10"/>
        <color theme="1"/>
        <rFont val="Arial Narrow"/>
        <family val="2"/>
      </rPr>
      <t>PERIODICIDAD</t>
    </r>
    <r>
      <rPr>
        <sz val="10"/>
        <color theme="1"/>
        <rFont val="Arial Narrow"/>
        <family val="2"/>
      </rPr>
      <t xml:space="preserve">
¿La oportunidad en que se ejecuta el control ayuda a prevenir la mitigación del riesgo o a detectar la materialización del riesgo de manera oportuna?</t>
    </r>
  </si>
  <si>
    <r>
      <rPr>
        <b/>
        <sz val="10"/>
        <color theme="1"/>
        <rFont val="Arial Narrow"/>
        <family val="2"/>
      </rPr>
      <t>PROPÓSITO</t>
    </r>
    <r>
      <rPr>
        <sz val="10"/>
        <color theme="1"/>
        <rFont val="Arial Narrow"/>
        <family val="2"/>
      </rPr>
      <t xml:space="preserve">
¿Las actividades que se desarrollan en el control realmente buscan por si sola prevenir o detectar las causas que pueden dar origen al riesgo, Ej.: verificar, validar, cotejar, comparar, revisar, etc.?</t>
    </r>
  </si>
  <si>
    <r>
      <rPr>
        <b/>
        <sz val="10"/>
        <color theme="1"/>
        <rFont val="Arial Narrow"/>
        <family val="2"/>
      </rPr>
      <t>COMO SE REALIZA</t>
    </r>
    <r>
      <rPr>
        <sz val="10"/>
        <color theme="1"/>
        <rFont val="Arial Narrow"/>
        <family val="2"/>
      </rPr>
      <t xml:space="preserve">
¿La fuente de información que se utiliza en el desarrollo del control es información confiable que permita mitigar el riesgo?</t>
    </r>
  </si>
  <si>
    <r>
      <rPr>
        <b/>
        <sz val="10"/>
        <color theme="1"/>
        <rFont val="Arial Narrow"/>
        <family val="2"/>
      </rPr>
      <t>QUÉ PASA CON LAS OBSERVACIONES O DESVIACIONES</t>
    </r>
    <r>
      <rPr>
        <sz val="10"/>
        <color theme="1"/>
        <rFont val="Arial Narrow"/>
        <family val="2"/>
      </rPr>
      <t xml:space="preserve">
¿Las observaciones, desviaciones o diferencias identificadas como resultados de la ejecución del control son investigadas y resueltas de manera oportuna?</t>
    </r>
  </si>
  <si>
    <r>
      <rPr>
        <b/>
        <sz val="10"/>
        <color theme="1"/>
        <rFont val="Arial Narrow"/>
        <family val="2"/>
      </rPr>
      <t>EVIDENCIA</t>
    </r>
    <r>
      <rPr>
        <sz val="10"/>
        <color theme="1"/>
        <rFont val="Arial Narrow"/>
        <family val="2"/>
      </rPr>
      <t xml:space="preserve">
¿Se deja evidencia o rastro de la ejecución del control que permita a cualquier tercero con la evidencia llegar a la misma conclusión?</t>
    </r>
  </si>
  <si>
    <t>Resultado de evaluación del diseño del control</t>
  </si>
  <si>
    <t>Rango de calificación del diseño del control</t>
  </si>
  <si>
    <r>
      <rPr>
        <b/>
        <sz val="16"/>
        <color theme="1"/>
        <rFont val="Arial Narrow"/>
        <family val="2"/>
      </rPr>
      <t>*Fuerte</t>
    </r>
    <r>
      <rPr>
        <sz val="16"/>
        <color theme="1"/>
        <rFont val="Arial Narrow"/>
        <family val="2"/>
      </rPr>
      <t xml:space="preserve">: El control se ejecuta de manera consistente por parte del responsable.
</t>
    </r>
    <r>
      <rPr>
        <b/>
        <sz val="16"/>
        <color theme="1"/>
        <rFont val="Arial Narrow"/>
        <family val="2"/>
      </rPr>
      <t>Moderado</t>
    </r>
    <r>
      <rPr>
        <sz val="16"/>
        <color theme="1"/>
        <rFont val="Arial Narrow"/>
        <family val="2"/>
      </rPr>
      <t xml:space="preserve">: El control se ejecuta algunas veces por parte del responsable.
</t>
    </r>
    <r>
      <rPr>
        <b/>
        <sz val="16"/>
        <color theme="1"/>
        <rFont val="Arial Narrow"/>
        <family val="2"/>
      </rPr>
      <t>Débil</t>
    </r>
    <r>
      <rPr>
        <sz val="16"/>
        <color theme="1"/>
        <rFont val="Arial Narrow"/>
        <family val="2"/>
      </rPr>
      <t>: El control no se ejecuta por parte del responsable.</t>
    </r>
  </si>
  <si>
    <t>Asignado / NO asignado</t>
  </si>
  <si>
    <t>Peso en la evaluación</t>
  </si>
  <si>
    <t>Adecuado / Inadecuado</t>
  </si>
  <si>
    <t>Oportuna / Inoportuna</t>
  </si>
  <si>
    <t>Prevenir / Detectar / No es control</t>
  </si>
  <si>
    <t>Confiable / No confiable</t>
  </si>
  <si>
    <t>Se investigan oportunamente / No se investigan oportunamente</t>
  </si>
  <si>
    <t>Completa / Incompleta / No existe</t>
  </si>
  <si>
    <t>SOLIDEZ</t>
  </si>
  <si>
    <t>PESO</t>
  </si>
  <si>
    <t>Miembros del consejo Directivo</t>
  </si>
  <si>
    <t>Al menos una vez cada tres meses (Acuerdo 2 A del Consejo Directivo)</t>
  </si>
  <si>
    <t>Funciones y responsabilidades asignadas en el Decreto 2363 de 2015.</t>
  </si>
  <si>
    <t>Funciones y responsabilidades asignadas en el Decreto 2363 de 2015 y reglamento interno del Consejo directivo establecido en el acuerdo 2 A.</t>
  </si>
  <si>
    <t>No se aprueban los informes y se generan confirmaciones de datos con evidencias y los correspondientes reprocesos.</t>
  </si>
  <si>
    <t>Actas del Consejo directivo.</t>
  </si>
  <si>
    <t xml:space="preserve">Revisión y aprobación final de los lineamientos estratégicos por parte de un Consejo Directivo constituido por un número significativo y representativo de todos los grupos interesados en la gestión de la ANT. </t>
  </si>
  <si>
    <t>Actividad preventiva</t>
  </si>
  <si>
    <t>Equipo de atención de denuncias de la OIGT</t>
  </si>
  <si>
    <t xml:space="preserve">Cuatrimestral </t>
  </si>
  <si>
    <t>Evaluar el total de denuncias radicadas a través de los distintos canales y en cada caso, generar una comunicación bien sea de respuesta al denunciante solicitando ampliar o soportar denuncia, o si es el caso, hacer el traslado por competencia a la autoridad correspondiente, Fiscalía, PGN, CGN, Control Interno Disciplinario de la ANT.</t>
  </si>
  <si>
    <t>De acuerod a procedimiento</t>
  </si>
  <si>
    <t>Se reportan de inmediato al (la) jefe de oficina</t>
  </si>
  <si>
    <t>Comunicaciones generadas de atención de denuncias de corrupción, donde se documenta la verificación realizada.</t>
  </si>
  <si>
    <t>Verificar  en las denuncias recibidas si se tipifica una actuación penal, fiscal o disciplinaria  y en esos casos, hacer el traslado por competencia, de lo contrario dar respuesta al peticionario.</t>
  </si>
  <si>
    <t>Oficina de Planeación</t>
  </si>
  <si>
    <t>Por programación</t>
  </si>
  <si>
    <t>Tiene propósito relacionado</t>
  </si>
  <si>
    <t>Cuenta con procedimiento documentado</t>
  </si>
  <si>
    <t>Cuando se detectan inconsistencias entre la información reportada y las verificaciones hechas por la Oficina de Planeación, no se procesa el dato y se solicita el reproceso.</t>
  </si>
  <si>
    <t xml:space="preserve">Actas de mesas de seguimiento lideradas por la Oficina de Planeación </t>
  </si>
  <si>
    <t>Mesas de seguimiento para verificar calidad de datos y su coherencia con los soportes suministrados por la dependencia que reporta.</t>
  </si>
  <si>
    <t>Por demanda</t>
  </si>
  <si>
    <t>Comunicación a la dependencia informando las inconsistencias detectadas en los datos reportados.</t>
  </si>
  <si>
    <t>Verificación de la calidad de los datos antes del registro en el aplicativo Zoho, por parte de los responsables asignados para el reporte periódico</t>
  </si>
  <si>
    <t>No Existe</t>
  </si>
  <si>
    <t>Mesa Técnica deTI 
(Dirección de Gestión de Ordenamiento Social de la Propiedad - Subdirección de Sistemas de Información de Tierras. - 3. Secretaría General)</t>
  </si>
  <si>
    <t>Semestral</t>
  </si>
  <si>
    <t>identificar necesidades, ajustar y aprobar proyectos en materia TI</t>
  </si>
  <si>
    <t>Mesa de Trabajo</t>
  </si>
  <si>
    <t>Se reportan</t>
  </si>
  <si>
    <t>Actas de reunión y/o seguimiento a los proyectos TI</t>
  </si>
  <si>
    <t xml:space="preserve">Realización de mesa de trabajo conjunta entre los líderes de las áreas involucradas para Validar, identificar necesidades, ajustar y aprobar proyectos en materia TI. </t>
  </si>
  <si>
    <t>SECRETARIA GENERAL</t>
  </si>
  <si>
    <t>Trimestral</t>
  </si>
  <si>
    <t>Evidenciar los tiempos de respuesta en relación a las PQRSDF e identificar aquellas tramitadas fuera de tiempo</t>
  </si>
  <si>
    <t>La Secretaría General remite periódicamente informes de la gestión realizada por toda la entidad sobre las comunicaciones recibidas mediante el Sistema de Gestión Documental Orfeo</t>
  </si>
  <si>
    <t>En caso de no remitir el informe de manera oportuna, la Secretaria General requerirá mediante correo electrónico al área encargada la generación y envío del informe de Orfeo.</t>
  </si>
  <si>
    <t>1. Informe de gestión de las PQRSDF.
2. Memorandos internos solicitando el informe.
3. Solicitud y envío de información mediante correos electrónicos.</t>
  </si>
  <si>
    <t>Seguimiento a la gestión y respuesta de la PQRSDF</t>
  </si>
  <si>
    <t>Oficina de Control Interno</t>
  </si>
  <si>
    <t>La Oficina de Control Interno realiza un informe semestral de gestión a las PQRSDF gestionadas por las dependencias de la ANT.</t>
  </si>
  <si>
    <t>En caso de no remitir el informe de manera oportuna, la Oficina de Control Interno requerirá mediante correo electrónico al área encargada la generación y envío del informe correspondiente a las PQRSDF.</t>
  </si>
  <si>
    <t xml:space="preserve">1. Informe de gestión de las PQRSDF.
2. Memorandos internos solicitando el informe.
3. Solicitud y envío de información mediante correos electrónicos.
</t>
  </si>
  <si>
    <t>Informe de seguimiento a las PQRSDF por parte de la Oficina de Control Interno</t>
  </si>
  <si>
    <t xml:space="preserve">Evidenciar posibles situaciones de riesgo de corrupción por parte de los funcionarios o colaboradores de la ANT, haciendo provecho de las distintas situaciones en los trámites de los ciudadanos.  </t>
  </si>
  <si>
    <t xml:space="preserve">1. Mediante encuesta a una muestra aleatoria de Ciudadanos quienes visitan las Oficinas de la Entidad y los Puntos de Atención de Tierras.
</t>
  </si>
  <si>
    <t xml:space="preserve">En caso de obtener encuestas con resultados de posible riesgo de corrupción por ofrecer promesa de éxito para beneficio personal, se informa a la Oficina del Inspector de Tierras, para el trámite pertinente. </t>
  </si>
  <si>
    <t xml:space="preserve">Informe trimestral de evaluación de la satisfacción
</t>
  </si>
  <si>
    <t>Aplicación de encuesta de satisfacción al ciudadano</t>
  </si>
  <si>
    <t>Informar a la ciudadanía sobre los trámites de la ANT</t>
  </si>
  <si>
    <t>Campañas de información sobre la gratuidad de los trámites ante la ANT</t>
  </si>
  <si>
    <t xml:space="preserve">En caso de obtener resultados de posible riesgo de corrupción por ofrecer promesa de éxito para beneficio personal, se informa a la Oficina del Inspector de Tierras, para el trámite pertinente. </t>
  </si>
  <si>
    <t>Número de mensajes enviados</t>
  </si>
  <si>
    <t>Campaña de sensibilizaicón frente a los trámites de la ciudadanía de la Agencia</t>
  </si>
  <si>
    <t>Estandarizar modelo de atención</t>
  </si>
  <si>
    <t>Por procedimeinto</t>
  </si>
  <si>
    <t>Grabación de la llamada en CallCenter</t>
  </si>
  <si>
    <t>Protocolo de atención en el canal telefónico que incluya libreto frente a los trámites</t>
  </si>
  <si>
    <t>Dirección de Gestión del Ordenamiento Social de la Propiedad Rural - Subdirección de Planeación Operativa</t>
  </si>
  <si>
    <t>Controlar que la información física o jurídica de los predios a registrar no sea alterada, ni usada para favorecer a terceros o fines ajenos a la entidad.</t>
  </si>
  <si>
    <t>1. Fortalecimiento de controles internos y externos efectivos en los procesos y procedimientos durante la formulación e implementación de POSPR, en la marco de la transparencia de la gestión pública.
2. Promoción de la participación comunitaria  y presentación de  resultados de la formulación e implementación de los POSPR, de  cara al ciudadano,  en los municipios programados para la formulación e implementación de POSPR.
3.Articulación institucional con la Oficina del Inspector de Gestión de Tierras (OIGT) para la denuncia de actividades asociadas a hechos de corrupción identificadas en los municipios programados para la formulación e implementación de POSPR.</t>
  </si>
  <si>
    <t xml:space="preserve"> La actividad no debería continuarse hasta que se subsane la situación.</t>
  </si>
  <si>
    <t>Listado de asistencia de actividades de participación comunitaria</t>
  </si>
  <si>
    <t>Promoción de la participación comunitaria  y presentación de  resultados de la formulación e implementación de los POSPR, de  cara al ciudadano,  en los municipios programados para la formulación e implementación de POSPR.</t>
  </si>
  <si>
    <t xml:space="preserve">Contratista Subdirección Sistemas de Información de Tierras </t>
  </si>
  <si>
    <t>Por solicitud</t>
  </si>
  <si>
    <t>Controlar la información que se registra en el Registro de sujetos de ordenamiento y garantizar la trazabilidad de cada adición y/o modificación de la información. Mediante el control de usuarios y roles asignados, como la trazabilidad dentro del sistema.</t>
  </si>
  <si>
    <t>Validar que cuente con acuerdos de confidencialidad y se verifica que se haya diligenciado completamente y contenga la firma del usuario y firma del jefe o supervisor del contrato.</t>
  </si>
  <si>
    <t>En caso de contener alguna inconsistencia se remite nuevamente al usuario</t>
  </si>
  <si>
    <t>Caso en Aranda, con la solución del incidente o creación del usuario</t>
  </si>
  <si>
    <t xml:space="preserve">Se cuenta con  auditoria en el SIT  para contar con la trazabilidad de las modificaciones realizadas dentro del Registro de Sujetos de Ordenamiento </t>
  </si>
  <si>
    <t>Técnico Asistencia Subdirección Sistemas de Información de Tierras  / Contratista Subdirección Sistemas de Información de Tierras  / Contratistas Secretaría General.</t>
  </si>
  <si>
    <t>Permanente</t>
  </si>
  <si>
    <t>Reporte de usuarios RESO con permisos asignados</t>
  </si>
  <si>
    <t>Acceso controlado a la información a través de permisos en las diferentes plataformas tecnologías dispuestas para el Procedimiento de Registro de sujetos de Ordenamiento</t>
  </si>
  <si>
    <t>Acuerdo de confidencialidad diligenciado</t>
  </si>
  <si>
    <t>Verificación de acuerdos de confidencialidad debidamente diligenciados</t>
  </si>
  <si>
    <t xml:space="preserve">Subdirección de Procesos Agrarios y Gestión Jurídica: 
- Contratista – Líder de Clarificación
- Contratista – Líder de Deslinde
- Contratista – Líder de Extinción
- Contratista – Líder de Recuperación
Subdirección de Seguridad Jurídica: 
- Contratista – Líderes de Formalización
- Contratista – Líder de Clarificación
- Contratista – Líder de Deslinde
- Contratista – Líder de Extinción
- Contratista – Líder de Recuperación
</t>
  </si>
  <si>
    <t>Por demanda (diario)</t>
  </si>
  <si>
    <t>Revisar los actos administrativos antes de ser expedidos por los Subdirectores.</t>
  </si>
  <si>
    <t>Los líderes de cada proceso revisan los actos administrativos que proyectan sus equipos. La revisión se hace respecto de aspectos de forma y fondo.</t>
  </si>
  <si>
    <t>Los actos administrativos que tienen errores de forma o fondo deben ser subsanados inmediatamente, sin está corrección no pueden ser enviados.</t>
  </si>
  <si>
    <t>Listado de los actos administrativos suscritos por las Subdirecciones, teniendo en cuenta que cada acto administrativo debe ir con visto bueno de cada líder.</t>
  </si>
  <si>
    <t>Revisión de los actos administrativos por parte de los líderes de los procesos agrarios y la formalización de la propiedad privada rural antes de ser suscritos por parte de los Subdirectores.</t>
  </si>
  <si>
    <t xml:space="preserve">Dirección de Gestión Jurídica de Tierras: 
- Contratistas – Encargados de las notificaciones.
</t>
  </si>
  <si>
    <t xml:space="preserve">Comunicar al Ministerio Público los actos administrativos suscritos por la Dirección de Gestión Jurídica de Tierras y sus Subdirecciones. </t>
  </si>
  <si>
    <t>Realizar la debida comunicación de acuerdo con la normatividad vigente.</t>
  </si>
  <si>
    <t>No aplica.</t>
  </si>
  <si>
    <t>Correos electrónicos y/o documentos físicos.</t>
  </si>
  <si>
    <t>Dentro de los procesos agrarios y la formalización de la propiedad privada rural se garantiza la participación permanente del Ministerio Público</t>
  </si>
  <si>
    <t>Asesor de la Dirección General para asuntos de geografía y topografía</t>
  </si>
  <si>
    <t xml:space="preserve">cada vez que recibe una solicitud </t>
  </si>
  <si>
    <t>Por procedimiento</t>
  </si>
  <si>
    <t>Corrección</t>
  </si>
  <si>
    <t>Matriz de control de calidad</t>
  </si>
  <si>
    <t>Asesor de la Dirección General para asuntos de geografía y topografía (Director de Área) y/o El profesional delegado por el asesor quien se encargará de consolidar la información de: Cruce de información geográfica, levantamiento topográfico y planos. Está información se alimenta por insumos generados a partir de visitas en campo y de información resultante a los levantamientos suministrados por los socios estratégicos. Se realiza un control de calidad al 100% de reportes. En el caso de determinar una No conformidad en el producto, se reporta al topógrafo o socio estratégico para que este ajuste la información necesaria; Este ajuste es nuevamente sometido a un control de calidad. Ningún reporte se entrega al equipo del Sistema de Información Geográfico hasta no contar con validación por parte de los profesionales encargados de realizar el control de calidad.</t>
  </si>
  <si>
    <t>Profesional de la DAT
(Apoyo administrativo DAT)</t>
  </si>
  <si>
    <t>Según necesidad</t>
  </si>
  <si>
    <t xml:space="preserve">Reporte consolidado de consultas </t>
  </si>
  <si>
    <t>Comparación de validez de  información de  plataformas virtuales de  actividades profesionales versus IAS versus información física presentada por nuevos contratistas DAT</t>
  </si>
  <si>
    <t>Subdirector Administración de Tierras de la Nación</t>
  </si>
  <si>
    <t>Anual</t>
  </si>
  <si>
    <t>Acta de reunión  de revisión efectuada</t>
  </si>
  <si>
    <t>Revisión de  las proyecciones de respuestas en la SATN relacionadas con Entidades de derecho público y/o limitaciones de la  propiedad por parte de líder del grupo, tengan coherencia y  cumplan con los  requisitos legales para el respectivo pronunciamiento antes de firma del subdirector, haciendo uso del Sistema de Gestión Documental dispuesto por la entidad y acorde con el canal de recepción de la petición</t>
  </si>
  <si>
    <t>Subdirección de Administración de Tierras de Zonas Focalizadas</t>
  </si>
  <si>
    <t>2 veces por año</t>
  </si>
  <si>
    <t>Registros de listas de chequeo aplicadas 
ZZonas focalizadas:
- Actas de reunión 
- Listados de Asistencia</t>
  </si>
  <si>
    <t>Verificación por parte de Zonas Focalizadas de los procedimientos: ACCTI-P-016, ACCTI-P-017):
Verificación de la revisión jurídica de los predios con postulaciones activas. (Acta de reunión y listado de asistencia, en la cual se revisen los conceptos de propietario y estudio de títulos sobre los códigos de proyectos con postulaciones de predios activas, tomando una muestra aleatoria del 3%) - (última semana de septiembre- tercera semana de diciembre).
Verificación de la revisión técnica y ambiental de los predios con postulaciones activas. (Acta de reunión y listado de asistencia, en la cual se revisen los conceptos emitidos sobre los códigos de proyectos con postulaciones de predios activas y que cuenten con concepto de avalúo, tomando una muestra aleatoria del 3%) - (última semana de septiembre- tercera semana de diciembre).
Verificación técnica y financiera por parte del Comité de Seguimiento en la implementación del Proyecto Productivo frente a las condiciones del predio tomando como muestra el 1% de los códigos de proyectos que se encuentren en Comité de compras. (última semana de septiembre- tercera semana de diciembre).</t>
  </si>
  <si>
    <t>Profesional Subdirección de Acceso a Tierras por Demanda y Descongestión</t>
  </si>
  <si>
    <t xml:space="preserve">Listas de chequeo aplicadas </t>
  </si>
  <si>
    <t>Aplicación de ACCTI-F-120 lista de chequeo Revocatoria  como filtro de control del procedimiento de Revocatoria de titulación de Baldíos en el marco del procedimiento único  (muestreo de listas)</t>
  </si>
  <si>
    <t>Profesional Enlace de la DAT
Profesional Enlace SATDD</t>
  </si>
  <si>
    <t>Controles en los procedimientos de la DAT</t>
  </si>
  <si>
    <t>Verificación conjunta entre el profesional enlace de la SATDD Y enlace DAT  para revisar el cumplimiento de controles del procedimiento ACCTIP-014 Revocatoria titulación de Baldíos en el marco del procedimiento único de OSPR</t>
  </si>
  <si>
    <t>DAT (Profesional de enlace de la DAT  y Profesional designado por Compra Directa)</t>
  </si>
  <si>
    <t>Acta de Reunión resultado de la verificación del procedimiento</t>
  </si>
  <si>
    <t>Verificación conjunta en profesional asignado por el equipo de compra directa y proyectos especiales con profesional de la DAT para revisar la aplicación del procedimiento 014, mediante la verificación  de 1 expediente de procesos de compra (1 octubre)</t>
  </si>
  <si>
    <t>Profesional DAT (Compra directa)</t>
  </si>
  <si>
    <t>Registros de cumplimiento de expedientes verificados conforme al procedimiento  de compra directa.</t>
  </si>
  <si>
    <t>Aplicación de ACCTI  F 020 lista de chequeo  de recepción de ofertas voluntarias de procesos en curso, por parte de profesional de compras de la DAT designado</t>
  </si>
  <si>
    <t>Matriz de procesos actualizada</t>
  </si>
  <si>
    <t>Profesional designado de compra directa de la DAT registra  en matriz de seguimiento  los  procesos de compra y adjudicaciones de predios identificando el departamento, el estado, entre otra información, como filtro de control en el marco de aplicación del procedimiento de compra directa</t>
  </si>
  <si>
    <t>Líder equipo compra de predios -  Dirección de Asuntos Étnicos</t>
  </si>
  <si>
    <t xml:space="preserve">Cada vez se le asignen un oferta voluntaria para adquirir un predio </t>
  </si>
  <si>
    <t>Verificar que cada vez se le asigne una oferta voluntaria para adquirir un predio se cumple con la información y documentación completa de la oferta y todos los requisitos exigidos.</t>
  </si>
  <si>
    <t>Para verificar que se asigne una oferta voluntaria adecuadamente se debe diligenciar la forma ACCTI-F-021 FORMA OFERTA VOLUNTARIA DE PREDIOS, anexando todos los documentos que está exige.</t>
  </si>
  <si>
    <t>No se debe continuar el proceso hasta que se subsane la situación.</t>
  </si>
  <si>
    <t>La forma ACCTI-F-021 FORMA OFERTA VOLUNTARIA DE PREDIOS debidamente diligencia y con anexos.</t>
  </si>
  <si>
    <t>Los profesionales que apoyan el desarrollo de las actuaciones propias del proceso de Compras a cargo de la Dirección de Asuntos Étnicos, cada vez que se les asigne una oferta voluntaria para adquirir un predio debe verificar que la información y documentación de la oferta este completa y con todos los requisitos y documentos exigidos, de acuerdo con lo establecido en la FORMA ACCTI-F-021 FORMA OFERTA VOLUNTARIA DE PREDIOS”. Si el responsable de presentar la oferta no diligencia la forma de manera adecuada no se debe continuar el proceso hasta que se subsane la situación.</t>
  </si>
  <si>
    <t xml:space="preserve">El equipo técnico de Iniciativas Comunitarias de la Dirección de Asuntos Étnicos </t>
  </si>
  <si>
    <t>Siempre que haya una solicitud de iniciativa comunitaria</t>
  </si>
  <si>
    <t xml:space="preserve">Programar con la comunidad  la socialización  y formulación participativa de la Iniciativa Comunitaria </t>
  </si>
  <si>
    <t>De acuerdo a lo establecido en la guía operativa para la implementación de iniciativas comunitarias  en los artículos 2 y 3.</t>
  </si>
  <si>
    <t>De acuerdo con los resultados de la socialización y formulación se dejara evidencia de todas las acciones realizadas por parte de grupo técnico de Iniciativas Comunitarias</t>
  </si>
  <si>
    <t xml:space="preserve">Las evidencias se registraran en un acta de socialización de la guía y formulación participativa de la iniciativa comunitaria </t>
  </si>
  <si>
    <t xml:space="preserve">El equipo técnico de Iniciativas Comunitarias de la Dirección de Asuntos Étnicos siempre que haya una solicitud de iniciativa deberá programar con la comunidad  la socialización  y formulación participativa de la Iniciativa de acuerdo a lo establecido en la guía operativa para la implementación de iniciativas comunitarias  en los artículos 2 y 3. Conforme a los resultados de la socialización y formulación se dejará evidenciado todas las acciones realizadas por parte de grupo técnico de Iniciativas Comunitarias, las evidencias se registraran en un acta de socialización de la guía y formulación participativa de la iniciativa comunitaria. </t>
  </si>
  <si>
    <t>Una vez sea aprobada la cofinanciación de la iniciativa comunitaria  se seleccionará el comité de compras</t>
  </si>
  <si>
    <t xml:space="preserve">Se realiza con el objeto de garantizar la trasparencia y legalidad en la selección de los proveedores </t>
  </si>
  <si>
    <t>De acuerdo a lo establecido en la guía operativa para la implementación de iniciativas comunitarias  en el artículo 3.2.2</t>
  </si>
  <si>
    <t>En caso de el incumplimiento por parte de algún proveedor se deberá dejar registro en el acta de selección de la mejor alternativa de gasto.</t>
  </si>
  <si>
    <t>Se deben anexar  el cuadro de criterios habilitantes para ser proveedor, cuadro comparativo de cotizaciones y el cuadro de criterios de evaluación de las propuestas de los proveedores</t>
  </si>
  <si>
    <t>Los profesionales que apoyan las actividades de planeación, seguimiento y cierre de las iniciativas comunitarias a cargo de la Dirección de Asuntos Étnicos, una vez sea aprobada la cofinanciación de la Iniciativa, deben realizar una selección objetiva de los integrantes del comité de compras por parte de la comunidad, que brinde garantías de transparencia y legalidad en el proceso; así como en la selección de los proveedores a contratar, de acuerdo a con lo establecido en la Guía operativa.</t>
  </si>
  <si>
    <t>Dirección y Subdirección de Asuntos Étnicos</t>
  </si>
  <si>
    <t>Por cada proceso de ampliación y constitución de resguardos. Los procedimientos de legalización para comunidades étnicas, deben tener un seguimiento bimensual dadas las etapas administrativas de dichos procedimientos. Existen órdenes judiciales que requieren seguimiento permanente, que puede ser semanal.</t>
  </si>
  <si>
    <t>Revisar periódicamente las solicitudes de comunidades étnicas Verificar la información de las solicitudes, que estén completas de acuerdo con el Decreto Reglamentario para aperturar los expedientes.
Revisar las solicitudes de rezago en físico en colaboración con gestión documental, que permita corrobar los registros de las bases de datos.
Validar la información de las solicitudes para determinar su viabilidad.
Verificación del plan de atención a comunidades étnicas.
Seguimiento a las solicitudes que se estén ejecutando en el marco del plan de atención a comunidades étnicas.</t>
  </si>
  <si>
    <t>Con base en la priorización y la base del plan de atención conforme se reciban las solicitudes.
Generar una lista de chequeo de acuerdo con lo establecido en los Decretos reglamentarios.
Cuando las solicitudes estén completas, se debe aperturar el expediente en físico y en digital, puede ser en ORFEO.
Definición y verificación del plan de atención a comunidades étnicas.
Las solicitudes de comunidades étnicas que se estén ejecutando en el marco del plan de atención, deben tener todas expedientes aperturados en ORFEO, con las respectivas actuaciones  que vayan surtiendo el tiempo.</t>
  </si>
  <si>
    <t xml:space="preserve">En caso de que la solicitud esté incompleta, remitir las respectivas comunicaciones a las comunidades interesadas.
Cuando los procedimientos de legalización para comunidades étnicas no sean viables o presenten dificultades técnicas o de orden público, comunicar a los interesados y buscar alternativas conjuntas para su continuidad. 
Realizar los correctivos necesarios  cuando no se esté ejecutando adecuadamente el plan de atención para comunidades étnicas.
</t>
  </si>
  <si>
    <t>Matriz de seguimiento de la ejecución del plan de atención para comunidades étnicas.
Matriz de registro de solicitudes completas e incompletas.
Verificación de expedientes aperturados con solicitudes nuevas.
Actas de seguimiento con los equipos profesionales a cargo de la ejecución.</t>
  </si>
  <si>
    <t>Realizar control mediante matriz de seguimiento a los procedimientos administrativos de legalización para comunidades étnicas (indígenas y negras)</t>
  </si>
  <si>
    <t>Subdirección de Asuntos Étnicos</t>
  </si>
  <si>
    <t>Documento de criterios técnicos de priorización de solicitudes con certificación de Gestión de Calidad</t>
  </si>
  <si>
    <t>Generar un documento donde se establezcan los criterios técnicos estándar de priorización para la atención de las solicitudes de legalización de territorios colectivos a comunidades étnicas por parte de la Subdirección de Asuntos Étnicos</t>
  </si>
  <si>
    <t>1. Plan de Acción por vigencias, definido de acuerdo con la correspondiente priorización de solicitudes.
2. Informe de seguimiento a la ejecución del Plan de Acción</t>
  </si>
  <si>
    <t>Generar Planes de Atención anualizados para gestionar las solicitudes de legalización de territorios colectivos a comunidades étnicas a cargo de la Subdirección de Asuntos Étnicos, de acuerdo con las priorizaciones que se establezcan en virtud de la aplicación de los criterios técnicos estándar definidos</t>
  </si>
  <si>
    <t xml:space="preserve">Profesional SATN </t>
  </si>
  <si>
    <t xml:space="preserve"> cada vez que ingrese un solicitud</t>
  </si>
  <si>
    <t xml:space="preserve"> Como evidencia se cuenta con acta y lista de asistencia</t>
  </si>
  <si>
    <t>Profesional SATN cada vez que ingrese un colaborador a la Subdirección se realizará socialización de los procedimiento ADMTI-P-007 Y  ADMTI-P-12 en los cuales este se apoyara para realizar las actividades, al no existir claridad frente a las actividades a desarrollar, se hará acompañamiento en la ejecución del mismo hasta que exista una correcta implementación. Como evidencia se cuenta con acta y lista de asistencia</t>
  </si>
  <si>
    <t>MAPA DE RIESGOS DE CORRUPCIÓN
Vigencia 2019 - Versión 3
Agosto de 2019</t>
  </si>
  <si>
    <t>IDENTIFICACION DEL RIESGO</t>
  </si>
  <si>
    <t xml:space="preserve">Valoración del Riesgo </t>
  </si>
  <si>
    <t>Diseño de controles</t>
  </si>
  <si>
    <t>Valoración del Control</t>
  </si>
  <si>
    <t>Valoración del Riesgo Residual</t>
  </si>
  <si>
    <t xml:space="preserve">Acciones Preventivas </t>
  </si>
  <si>
    <t>Profesional de la DAT</t>
  </si>
  <si>
    <t>Programador</t>
  </si>
  <si>
    <t>Dos veces al año</t>
  </si>
  <si>
    <t>Como evidencia se realiza Acta de Reunión.</t>
  </si>
  <si>
    <t>Profesional de la DAT dos veces al años con el fin de verificar el cumplimiento del procedimiento y a través de la verificación aleatoria de expediente comprobará el cumplimiento de las actividades establecidas en los  procedimientos  ADMTI-P-007 Y ADMTI-P-12 . Al encontrarse inconsistencias se informara al líder equipo y director de la DAT, así mismo se debe generar plan de mejoramiento. Como evidencia se realiza Acta de Reunión.</t>
  </si>
  <si>
    <t xml:space="preserve">Proceso </t>
  </si>
  <si>
    <t>No.</t>
  </si>
  <si>
    <t>Riesgo</t>
  </si>
  <si>
    <t>Clasificación</t>
  </si>
  <si>
    <t xml:space="preserve">Causas </t>
  </si>
  <si>
    <t xml:space="preserve">Consecuencias </t>
  </si>
  <si>
    <t>Probabilidad</t>
  </si>
  <si>
    <t>Riesgo Inherente</t>
  </si>
  <si>
    <t>Opción de manejo</t>
  </si>
  <si>
    <t xml:space="preserve">N° </t>
  </si>
  <si>
    <t>Acta de reunión / Listado de asistencia</t>
  </si>
  <si>
    <t>Actividad de Control</t>
  </si>
  <si>
    <t>Profesional SATN cada vez que ingrese un colaborador a la Subdirección se realizará socialización del  procedimiento ADMTI-P-006 limitación a la propiedad en los cuales este se apoyara para realizar las actividades, al no existir claridad frente a las actividades a desarrollar, se hará acompañamiento en la ejecución del mismo hasta que exista una correcta implementación. Como evidencia se cuenta con acta y lista de asistencia</t>
  </si>
  <si>
    <t>Soporte</t>
  </si>
  <si>
    <t>Responsable</t>
  </si>
  <si>
    <t>Tiempo</t>
  </si>
  <si>
    <t>Indicador del control</t>
  </si>
  <si>
    <t>Diseño del control</t>
  </si>
  <si>
    <t>Ejecución del Control</t>
  </si>
  <si>
    <t>Solidez del control</t>
  </si>
  <si>
    <t>Solidez del conjunto</t>
  </si>
  <si>
    <t>Riesgo Residual</t>
  </si>
  <si>
    <t xml:space="preserve">Acción Preventiva </t>
  </si>
  <si>
    <t>Responsable de la acción preventiva</t>
  </si>
  <si>
    <t>Indicador de Acción Preventiva</t>
  </si>
  <si>
    <t>Cantidad</t>
  </si>
  <si>
    <t>Enero</t>
  </si>
  <si>
    <t>Febrero</t>
  </si>
  <si>
    <t>Marzo</t>
  </si>
  <si>
    <t>Abril</t>
  </si>
  <si>
    <t>Mayo</t>
  </si>
  <si>
    <t>Junio</t>
  </si>
  <si>
    <t>Julio</t>
  </si>
  <si>
    <t>Agosto</t>
  </si>
  <si>
    <t>Septiembre</t>
  </si>
  <si>
    <t>Octubre</t>
  </si>
  <si>
    <t>Noviembre</t>
  </si>
  <si>
    <t>Diciembre</t>
  </si>
  <si>
    <t>Corrupción</t>
  </si>
  <si>
    <t xml:space="preserve"> Profesional de la SATN dos veces al años con el fin de verificar el cumplimiento del procedimiento ADMTI-P-006 limitación a la propiedad y a través de la verificación aleatoria de expediente comprobará el cumplimiento de las actividades establecidas en el procedimiento . Al encontrarse inconsistencias se informara al líder equipo y director de la DAT, así mismo se debe generar plan de mejoramiento. Como evidencia se realiza Acta de Reunión.</t>
  </si>
  <si>
    <t>C.1.1</t>
  </si>
  <si>
    <t>(Número de actas del consejo directivo no conformes detectadas / Número de sesiones del consejo directivo realizadas) x 100</t>
  </si>
  <si>
    <t>Técnico asistencial SSIT / Contratista SSIT / Contratistas SG</t>
  </si>
  <si>
    <t>Permanente, debido a que no es posible establecer una periodicidad ya que se realiza por demanda</t>
  </si>
  <si>
    <t>Crear usuarios de los diferentes aplicativos de la SSIT a través de un único canal el cual asigne de manera objetiva y de acuerdo con las funciones a realizar por parte del usuario solicitante.</t>
  </si>
  <si>
    <t>Mediante la verificación del acuerdo de confidencialidad suministrado por el usuario solicitante, validando la aprobación por parte del jefe o supervisor de contrato del solicitante.</t>
  </si>
  <si>
    <t xml:space="preserve">En caso de no contar con acuerdo de confidencialidad o si el acuerdo no cuenta con la firma del jefe o supervisor del contrato se informe mediante Aranda la inconsistencia encontrada y hasta no subsanarse no se procede con la creación del usuario. </t>
  </si>
  <si>
    <t>Acuerdo de confidencialidad firmado por el solicitante y el jefe del área.</t>
  </si>
  <si>
    <t>Suscribir acuerdo de confidencialidad con los colaboradores que requieran acceso a los sistemas de información administrados por la SSIT.</t>
  </si>
  <si>
    <t>P.1.1</t>
  </si>
  <si>
    <t>Formular el Plan de Participación Ciudadana 2019, como elemento que asegura la definición de lineamientos estratégicos y acciones que atiendan los objetivos de Reforma Rural Integral y Ordenamiento Social de la Propiedad Rural</t>
  </si>
  <si>
    <t>Plan Formulado y Publicado</t>
  </si>
  <si>
    <t>C.2.1</t>
  </si>
  <si>
    <t>Subdirección de Talento Humano</t>
  </si>
  <si>
    <r>
      <rPr>
        <b/>
        <sz val="10"/>
        <color theme="1"/>
        <rFont val="Arial Narrow"/>
        <family val="2"/>
      </rPr>
      <t>Cumplimiento:</t>
    </r>
    <r>
      <rPr>
        <sz val="10"/>
        <color theme="1"/>
        <rFont val="Arial Narrow"/>
        <family val="2"/>
      </rPr>
      <t xml:space="preserve"> Número de respuestas generadas sobre denuncias de corrupción / Número de denuncias de corrupción radicadas en Orfeo
</t>
    </r>
    <r>
      <rPr>
        <b/>
        <sz val="10"/>
        <color theme="1"/>
        <rFont val="Arial Narrow"/>
        <family val="2"/>
      </rPr>
      <t>Impacto</t>
    </r>
    <r>
      <rPr>
        <sz val="10"/>
        <color theme="1"/>
        <rFont val="Arial Narrow"/>
        <family val="2"/>
      </rPr>
      <t>: Número de denuncias de corrupción radicadas en orfeo en el período, sin respuesta</t>
    </r>
  </si>
  <si>
    <t xml:space="preserve">Verificar el cumplimiento de los requisitos mínimos de ley en cuanto a la vinculación de personal en la Agencia Nacional de Tierras, a través del control a la implementación de la ficha técnica de verificación de requisitos.  </t>
  </si>
  <si>
    <t>Para realizar la verificación de requisitos se debe hacer uso de la Ficha técnica de verificación de requisitos dispuesta por la Agencia Nacional de Tierras.</t>
  </si>
  <si>
    <t>En el caso de encontrar irregularidades o incumplimientos a la lista de verificación de requisitos, se iniciarán las investigaciones pertinentes por los órganos de control.</t>
  </si>
  <si>
    <t xml:space="preserve">diligenciamiento de la Ficha Técnica en el momento de realizarse la vinculación de personal </t>
  </si>
  <si>
    <t>Realizar el análisis de cumplimiento de acuerdo a los requisitos exigidos en el Manual de Funciones y Competencias Laborales de la Agencia, haciendo uso de la forma GTHU-F-010 Cumplimiento de Requisitos Mínimos” y modificación de soporte el cual sería “Diligenciar la forma GTHU-F-010 cumplimiento de requisitos para realizar la vinculación a la planta de personal de la ANT</t>
  </si>
  <si>
    <t>P.2.1</t>
  </si>
  <si>
    <t>Elaborar una estrategia de incentivo a la denuncia, cultura de la legalidad e integridad.</t>
  </si>
  <si>
    <t>Oficina del Inspector de la Gestión de Tierras</t>
  </si>
  <si>
    <t>Actividad o pieza comunicativa de incentivo a la denuncia, cultura de la legalidad e integridad elaborada</t>
  </si>
  <si>
    <t>1. Secretaría General
2. Grupo de Control Interno Disciplinario</t>
  </si>
  <si>
    <t xml:space="preserve">Ejecutar un control riguroso de los expedientes o piezas procesales por medio del seguimiento e inventario constante de los mismos.  </t>
  </si>
  <si>
    <t>Verificación a la Matriz de seguimiento e inventario de expedientes o piezas procesales activas en la Agencia Nacional de Tierras.</t>
  </si>
  <si>
    <t>El grupo de Control Interno Disciplinario en el momento de identificar acciones irregulares iniciara las investigaciones necesarias y se remitirá a los órganos de control pertinentes.</t>
  </si>
  <si>
    <t>Matriz</t>
  </si>
  <si>
    <t>Digitalización de expedientes disciplinarios.</t>
  </si>
  <si>
    <t>C.3.1</t>
  </si>
  <si>
    <t>(Número de mesas de seguimiento realizadas / Número de mesas de seguimiento proyectadas) x 100</t>
  </si>
  <si>
    <t>P.3.1</t>
  </si>
  <si>
    <t>Establecer y documentar en Ficha Técnica, las especificaciones que aseguren la calidad de los datos que reportan las dependencias a la Oficina de Planeación.</t>
  </si>
  <si>
    <t>Ficha técnica publicada</t>
  </si>
  <si>
    <t xml:space="preserve">Identificar posibles riesgos de corrupción dentro de la Agencia Nacional de Tierras, por medio del manejo inadecuado de información correspondiente a los expedientes disciplinarios. </t>
  </si>
  <si>
    <t>Seguimiento e inventario de los expedientes disciplinarios o piezas procesales en sus diferentes etapas.</t>
  </si>
  <si>
    <t xml:space="preserve">En caso de encontrar desviaciones u observaciones se debe informar al Grupo de Control Interno Disciplinario para iniciar las investigaciones y/o acciones  pertinentes. </t>
  </si>
  <si>
    <t>Matriz de seguimiento y control de procesos disciplinarios</t>
  </si>
  <si>
    <t xml:space="preserve">Aplicación de Matriz de seguimiento e inventario constante de los expedientes o piezas procesales. </t>
  </si>
  <si>
    <t>C.3.2</t>
  </si>
  <si>
    <t>(Número de informes no conformes detectados por la Oficina de Planeación / Número de informes recibidos) x 100</t>
  </si>
  <si>
    <t>P.3.2</t>
  </si>
  <si>
    <t>Realizar mesas de seguimiento con el propósito de asegurar calidad de los datos asociados a los resultados de las dependencias.</t>
  </si>
  <si>
    <t>Mesas de seguimiento realizadas</t>
  </si>
  <si>
    <t>Registro de docuementación en expediente laboral</t>
  </si>
  <si>
    <t xml:space="preserve">Se deberá informar al Grupo de Control Interno Disciplinario para iniciar las investigaciones pertinentes. </t>
  </si>
  <si>
    <t>Hojas de control de los expedientes de hoja de vida diligenciados</t>
  </si>
  <si>
    <t>Diligenciamiento de la hoja de control de los expedientes de hoja de vida por parte del servidor público encargado de la custodia de las hojas de vida</t>
  </si>
  <si>
    <t>C.4.1</t>
  </si>
  <si>
    <t xml:space="preserve"> Actas de reunión de seguimiento / Numero de proyectos</t>
  </si>
  <si>
    <t>P.4.1</t>
  </si>
  <si>
    <t xml:space="preserve">Solicitud de avances y observaciones a los equipos de trabajo responsables en cada uno de los proyectos. </t>
  </si>
  <si>
    <t>Informes de seguimiento a proyectos</t>
  </si>
  <si>
    <t>Líder del Grupo de Conceptos.</t>
  </si>
  <si>
    <t xml:space="preserve">Cada vez que se expide una viabilidad jurídica o concepto, se efectuará el control </t>
  </si>
  <si>
    <t>El Líder del Grupo de Conceptos, previo visto bueno a la viabilidad jurídica o concepto, verificará el mismo, determinando así la procedencia o no de éste.</t>
  </si>
  <si>
    <t>El líder del Grupo de Conceptos solicitará a quien proyecte la viabilidad jurídica o concepto, la solicitud que dio origen al mismo, así como la normatividad que soporte la respuesta y demás documentos anexos.</t>
  </si>
  <si>
    <t>El Líder del Grupo de Conceptos, en caso de tener discrepancias con el contenido del documento emitido, lo regresará al escribiente mediante el sistema de gestión documental ORFEO, detallando allí el motivo y solicitando realizar los respectivos ajustes.</t>
  </si>
  <si>
    <t>Trazabilidad en el sistema de gestión documental ORFEO, donde se evidencie la solicitud original, sus anexos, revisiones y, finalmente, documento aprobado y suscrito por el Jefe de la Oficina Jurídica.</t>
  </si>
  <si>
    <t>Supervisión de conceptos y viabilidades jurídicas por parte del  líder del Grupo de Conceptos quien solicitará a quien proyecte la viabilidad jurídica o concepto, la solicitud que dio origen al mismo, así como la normatividad que soporte la respuesta y demás documentos anexos.</t>
  </si>
  <si>
    <t>C.5.1</t>
  </si>
  <si>
    <t>P.5.1</t>
  </si>
  <si>
    <t>Capacitar a servidores públicos, contratistas y colaboradores de la Agencia Nacional de Tierras sobre:
1. Cultura de servicio al ciudadano,
2. Control Disciplinario,
3. Gestión Documental.</t>
  </si>
  <si>
    <t>1. Subdirección de Talento Humano.
2. Secretaría General</t>
  </si>
  <si>
    <t>Porcentaje de cumplimiento del cronograma de capacitación.</t>
  </si>
  <si>
    <t>C.5.2</t>
  </si>
  <si>
    <t>Líder del Grupo de Representación Judicial.</t>
  </si>
  <si>
    <t>Cada vez que se recibe una solicitud para iniciar el procedimiento de cobro coactivo, deberá establecerse un término al funcionario/colaborador para entregar el proyecto tramitado.</t>
  </si>
  <si>
    <t>Líder del Grupo de Representación Judicial, previo visto bueno al proyecto de cobro coactivo, verificará el mismo, determinando así la procedencia o no de éste.</t>
  </si>
  <si>
    <t>El líder del Grupo de Representación Judicial solicitará a quien proyecte el proceso de cobro coactivo, la solicitud que dio origen al mismo, así como los demás documentos que presten mérito ejecutivo.</t>
  </si>
  <si>
    <t>El Líder del Grupo de Representación Judicial, en caso de tener discrepancias con el contenido del documento emitido, lo regresará al escribiente mediante el sistema de gestión documental ORFEO, detallando allí el motivo y solicitando realizar los respectivos ajustes.</t>
  </si>
  <si>
    <t>Supervisión de proceso de cobro coactivo por parte del líder del Grupo de Representación Judicial quien solicitará a quien proyecte el proceso de cobro coactivo, la solicitud que dio origen al mismo, así como los demás documentos que presten mérito ejecutivo.</t>
  </si>
  <si>
    <t>C.6.1</t>
  </si>
  <si>
    <r>
      <rPr>
        <b/>
        <sz val="10"/>
        <color theme="1"/>
        <rFont val="Arial Narrow"/>
        <family val="2"/>
      </rPr>
      <t>Cumplimiento</t>
    </r>
    <r>
      <rPr>
        <sz val="10"/>
        <color theme="1"/>
        <rFont val="Arial Narrow"/>
        <family val="2"/>
      </rPr>
      <t xml:space="preserve">: (Número de denuncias por concepto de solicitud de dadivas para la priorización de un trámite en el periodo de medición / Total de PQRSDF recibidas en el periodo de medición)
</t>
    </r>
    <r>
      <rPr>
        <b/>
        <sz val="10"/>
        <color theme="1"/>
        <rFont val="Arial Narrow"/>
        <family val="2"/>
      </rPr>
      <t>Impacto</t>
    </r>
    <r>
      <rPr>
        <sz val="10"/>
        <color theme="1"/>
        <rFont val="Arial Narrow"/>
        <family val="2"/>
      </rPr>
      <t>: Núnero de fallos sancionatorios por denuncias por concepto de solicitud de dadivas para la priorización de un trámite</t>
    </r>
  </si>
  <si>
    <t>P.6.1</t>
  </si>
  <si>
    <t>Capacitar a servidores públicos, contratistas y colaboradores de la Agencia Nacional de Tierras sobre:
1. Control Interno Disciplinario.
2. Manejo de situaciones bajo presiones indebidas de partes interesadas
3. Manejo de situaciones difíciles y amenaza.</t>
  </si>
  <si>
    <t>Cada vez que la ANT es notificada de una demanda, deberá establecerse un término al funcionario/colaborador para entregar el proyecto de la contestación.</t>
  </si>
  <si>
    <t>Líder del Grupo de Representación Judicial, previo visto bueno al proyecto de contestación de la demanda, verificará el mismo, determinando así la procedencia o no de éste.</t>
  </si>
  <si>
    <t>C.6.2</t>
  </si>
  <si>
    <t>El líder del Grupo de Representación Judicial solicitará a quien proyecte la contestación de la demanda, la solicitud que dio origen a ésta.</t>
  </si>
  <si>
    <t>Supervisión de las respuestas de demandas por parte del líder del Grupo de Representación Judicial quien solicitará a quien proyecte la contestación de la demanda, la solicitud que dio origen a ésta.</t>
  </si>
  <si>
    <t>C.6.3</t>
  </si>
  <si>
    <t>Coordinador del Grupo Interno de Gestión Contractual.</t>
  </si>
  <si>
    <t>Cada vez que se realiza una actividad del proceso contractual corresponde ejecutar el control.</t>
  </si>
  <si>
    <t xml:space="preserve">El profesional de contratos debe analizar la pertinencia de la modalidad de selección a emplear para determinada contratación, los términos y requisitos definidos en los documentos del proceso y verificar que el proceso contractual esté incluido en el Plan Anual de Adquisiciones de la entidad (PAABS), así como el cumplimiento de requisitos y condiciones establecidas por parte de los proveedores. </t>
  </si>
  <si>
    <t xml:space="preserve">El profesional de contratos realizará lo siguiente:
- Constatar autorizaciones o avales del comité de contratación de la entidad para llevar a cabo determinados procesos de adquisición de bienes y/o servicios (Revisión de Actas del Comité).
- Análisis de los documentos de la fase precontractual (ficha técnica, análisis del sector, estudios previos). Cotejar que estos documentos se encuentren estructurados según las fichas de producto establecidas dentro del Sistema Integrado de Gestión de la Calidad para el proceso de adquisición de bienes y servicios. La necesidad de contratación identificada debe estar incluida en el PAABS.
- En la etapa de selección se debe revisar cuidadosamente que los proveedores cumplan los requisitos de la contratación, mediante cotejo contra lista de chequeo y condiciones definidas en las invitaciones, estudios o pliegos estructurados. 
</t>
  </si>
  <si>
    <t xml:space="preserve">Si el profesional de contratos realiza observaciones o identifica desviaciones, es necesario que sean atendidas o subsanadas:
- Complementar información o documentación pendiente por parte de los proveedores.
- Las áreas responsables o equipos de trabajo deben atender y responder las observaciones o comentarios formulados frente a los documentos del proceso (ficha técnica, análisis del sector, estudios previos). </t>
  </si>
  <si>
    <t>Las evidencias de los controles son las siguientes:
- Lista de chequeos diligenciadas.
- Registro y control de no conformidades, de acuerdo a las fichas de salida y productos establecidas dentro del proceso de adquisición de bienes y servicios.
- Respuestas a observaciones.
- Documentos del proceso ajustados.</t>
  </si>
  <si>
    <t>El profesional de contratos analiza la pertinencia de la modalidad de selección a emplear para determinada contratación, los términos y requisitos definidos en los documentos del proceso y verificar que el proceso contractual esté incluido en el Plan Anual de Adquisiciones de la entidad (PAABS), así como el cumplimiento de requisitos y condiciones establecidas por parte de los proveedores.</t>
  </si>
  <si>
    <t>C.8.1</t>
  </si>
  <si>
    <t>Jefes de Dependencia y/o Coordinadores de Grupos Interno de Trabajo en su calidad de Supervisores de Contratos en la ANT</t>
  </si>
  <si>
    <t>Cada vez que se presenta una cuenta con fines de pago para aprobación y visto bueno del Supervisor del contrato corresponde ejecutar el control.</t>
  </si>
  <si>
    <t xml:space="preserve">El Supervisor del contrato verifica los soportes, documentos, informes y anexos presentados por el contratista para el trámite de cada una de sus cuentas con fines de pago y los coteja frente al objeto y obligaciones contractuales establecidas, a efecto de determinar el nivel de cumplimiento y proceder aprobar los pagos respectivos. </t>
  </si>
  <si>
    <t>El supervisor de contratos realizará lo siguiente:
- Verificación de los informes, productos y demás soportes entregados por el contratista para efectos de pago, como evidencia del cumplimiento de sus obligaciones y el objeto contractual.
- Revisar soportes de pago de planillas de seguridad social y/o certificaciones de pago de parafiscales.
- Constatar que los desembolsos solicitados por el contratista tengan correspondencia con la forma de pago y demás requisitos establecidos en el respectivo contrato.
- Exigir que las cuentas para pago sean presentadas según los lineamientos y procedimientos establecidos por la entidad.
- Refrendar o dar visto bueno a las cuentas e informes como requisito previo al pago.</t>
  </si>
  <si>
    <t>Si el Supervisor realiza observaciones o identifica desviaciones, es necesario que sean atendidas o subsanadas por el contratista a fin de que proceda el pago.</t>
  </si>
  <si>
    <t xml:space="preserve">1. Cuentas presentadas conforme a los procedimientos y formatos establecidos por la entidad.
2. Informes y demás soportes cargados en los aplicativos dispuestos por la entidad para tramitar los pagos.
3. Aval y/o refrendación del supervisor en las cuentas e informes entregados por el contratista. </t>
  </si>
  <si>
    <t>El Supervisor del contrato verifica los soportes, documentos, informes y anexos presentados por el contratista para el trámite de cada una de sus cuentas con fines de pago y los coteja frente al objeto y obligaciones contractuales establecidas, a efecto de determinar el nivel de cumplimiento y proceder aprobar los pagos respectivos.</t>
  </si>
  <si>
    <t>Número de istados de asistencia de actividades de participación comunitaria en la vigencia / Número de reuniones programadas</t>
  </si>
  <si>
    <t>P.8.1</t>
  </si>
  <si>
    <t>Validar  los POSPR formulados y/o actualizados  por parte de la Subdirección de Planeación Operativa,  Direcciones y Subdirecciones  técnicas de oferta.</t>
  </si>
  <si>
    <t>1. Dirección de Gestión del Ordenamiento Social de la Propiedad Rural
2. Subdirección de Planeación Operativa
3. Direcciones y Subdirecciones misionales de oferta</t>
  </si>
  <si>
    <t>Total de POSPR formulados y validados por Subdirección de Planeación Operativa,  Direcciones y Subdirecciones  técnicas de oferta / Total de POSPR  formulados.</t>
  </si>
  <si>
    <t>Total de POSPR actualizados y validados por Subdirección de Planeación Operativa,  Direcciones y Subdirecciones  técnicas de oferta / Total de POSPR  actualizados.</t>
  </si>
  <si>
    <t>P.8.2</t>
  </si>
  <si>
    <t>Almacenista y líder del equipo administrativo.</t>
  </si>
  <si>
    <t>Realizar Audiencias Públicas y/o socialización de Resultados con actores comunitarios e institucionales, en desarrollo de las fases de formulación e implementación de los POSPR  en los municipios programados.</t>
  </si>
  <si>
    <t>1. Dirección de Gestión del Ordenamiento Social de la Propiedad Rural.
2. Subdirección de Planeación Operativa</t>
  </si>
  <si>
    <t>Número de  municipios donde se  realizaron audiencia públicas y /o socialización de resultados de POSPR  (incluidos STyT) realizadas / Número de  municipios programados</t>
  </si>
  <si>
    <t>Verificar el buen estado y uso de los bienes de la ANT, a través de un seguimiento al inventario de la Entidad.</t>
  </si>
  <si>
    <t xml:space="preserve">Se debe realizar un seguimiento a la base de datos de los bienes de la Entidad, en donde queden identificadas las pérdidas o daños de los mismos, así como detectar el responsable a cargo de su uso. </t>
  </si>
  <si>
    <t>En el caso de detectar daños o perdidas en los bienes, se procederá a solicitar por medio del aplicativo Aranda el mantenimiento del bien.</t>
  </si>
  <si>
    <t>Informe semestral en donde se indique a detalle la relación de bienes devolutivos de la ANT, teniendo en cuenta las bajas de la entidad</t>
  </si>
  <si>
    <t>Revisión a las bases de datos de los bienes devolutivos de la Entidad, contenidos en la herramienta de gestión Apoteosys, con el fin de verificar el estado de los mismos y detectar posibles desviaciones</t>
  </si>
  <si>
    <t>P.8.3</t>
  </si>
  <si>
    <t>Reportar posibles hechos asociados a corrupción y/o  la existencia de posibles casos de falsos tramitadores, en el marco del monitoreo a  las condiciones de seguridad y orden público en los municipios programadas</t>
  </si>
  <si>
    <t>Número de Fichas de Denuncias de Casos de Corrupción recibidas / Número de Fichas de Denuncias de Casos de Corrupción remitidas a la OIGT.</t>
  </si>
  <si>
    <t>P.8.4</t>
  </si>
  <si>
    <t>Difundir mensajes claves de prevención de la corrupción y gratuidad de trámites de la ANT en los municipios programados, a  través de los espacios de participación comunitaria.</t>
  </si>
  <si>
    <t># de municipios programados donde se difundieron mensajes claves anticorrupción en los espacios de participación comunitaria. / # de municipios programados.</t>
  </si>
  <si>
    <t>P.8.5</t>
  </si>
  <si>
    <t>Difundir mensajes claves de prevención de la corrupción  en las actividades pedagógicas y /o de transferencia de conocimiento desarrolladas por la SPO y dirigidas a socios estratégicos y operadores, en los municipios programados.</t>
  </si>
  <si>
    <t># de espacios pedagógicos y o transferencia de conocimiento realizados donde se difundieron mensajes anticorrupción. / # de espacios solicitados</t>
  </si>
  <si>
    <t>Líder del grupo de Gestión Documental.</t>
  </si>
  <si>
    <t>Semestral.</t>
  </si>
  <si>
    <t xml:space="preserve">Verificar las bases de datos existentes y comprobar  los tiempos de préstamo de documentos en el archivo, identificando al responsable del expediente en préstamo. </t>
  </si>
  <si>
    <t>Se debe realizar un seguimiento mensual a las bases de datos existentes identificando que personas presentan demoras en la devolución de expedientes en préstamo. De igual manera se busca controlar en que dependencia reposan los documentos prestados, para poder realizar el respectivo reporte semestral.</t>
  </si>
  <si>
    <t>Cuando el funcionario o colaborador que realizó la solicitud de préstamo de expediente presenta demoras en los tiempos establecidos se requerirá la devolución del documento vía correo electrónico con copia a su supervisor.</t>
  </si>
  <si>
    <t>Registros físicos efectuados en la Forma ADMBS-F-029 FORMA PRÉSTAMO Y DEVOLUCIÓN DE DOCUMENTOS.</t>
  </si>
  <si>
    <t>Realizar seguimiento a los tiempos de préstamo y devolución registrados en la forma ADMBS-F-029 FORMA PRÉSTAMO Y DEVOLUCIÓN DE DOCUMENTOS, para identificar posibles pérdidas en el préstamo de expedientes.</t>
  </si>
  <si>
    <t>C.9.1</t>
  </si>
  <si>
    <t>Número de solicitudes de auditoria tramitadas / Número de solicitudes de auditoria</t>
  </si>
  <si>
    <t>P.9.1</t>
  </si>
  <si>
    <t>Retroalimentaciones al equipo RESO sobre los casos valorados y las consecuencias que acarrea las modificaciones y/o divulgación de información para beneficio de un tercero.</t>
  </si>
  <si>
    <t xml:space="preserve">Equipo RESO - Subdirección Sistemas de Información de Tierras </t>
  </si>
  <si>
    <t>Retroalimentaciones a Equipo del RESO</t>
  </si>
  <si>
    <t>C.9.2</t>
  </si>
  <si>
    <t>Subdirección Administrativa y Financiera (Líderes del equipo financiero)</t>
  </si>
  <si>
    <t>Número de reportes de usuarios RESO realizados / Total de reportes de usuarios programados</t>
  </si>
  <si>
    <t xml:space="preserve">Validar que los soportes proporcionados para el desembolso de los pagos son los correspondientes con la lista de requerimientos en el procedimiento de pagos. </t>
  </si>
  <si>
    <t>Se toma una muestra del 5% de los pagos efectuados por la ANT del reporte de la central de cuentas, lo cual permite verificar el cumplimiento en la radicación de documentos soporte requeridos para cada tipo de pago (prestación de servicios, facturas, servicios públicos)</t>
  </si>
  <si>
    <t>P.9.2</t>
  </si>
  <si>
    <t xml:space="preserve">En el caso de encontrar un hallazgo este será reportado a la central de cuentas y al equipo financiero de la Subdirección Administrativa y Financiera, quienes adoptarán medidas frente a los hallazgos solicitando la rectificación de la información encontrada. </t>
  </si>
  <si>
    <t>Aplicar controles de calidad de manera aleatoria al proceso de registro, categorización y calificación de los sujetos de ordenamiento, de acuerdo a información consignada en el FISO.</t>
  </si>
  <si>
    <t xml:space="preserve">Se realizará un reporte trimestral en donde se evidencia: en primer lugar, la base de datos de donde se toma la muestra aleatoria de pagos y en segundo lugar un informe con los números de radicados y un indicador de cumplimiento según la auditoría realizada.  </t>
  </si>
  <si>
    <t>Control de calidad de Actos Administrativos</t>
  </si>
  <si>
    <t xml:space="preserve">Control aleatorio a muestra correspondiente al 5% de los pagos realizados a contratos de prestación de servicios profesionales. </t>
  </si>
  <si>
    <t>C.10.1</t>
  </si>
  <si>
    <t>Número de acuerdos de confidencialidad del RESO debidamente diligenciados / Número de usuarios RESO</t>
  </si>
  <si>
    <t>prevenir</t>
  </si>
  <si>
    <t>P.10.1</t>
  </si>
  <si>
    <t>Validar la información con (otra fuente diferente a las existentes) a través del SIT.</t>
  </si>
  <si>
    <t>Validación a través del SIT con fuentes externas</t>
  </si>
  <si>
    <t>P.10.2</t>
  </si>
  <si>
    <t xml:space="preserve">Equipo RESO – Subdirección Sistemas de Información de Tierras </t>
  </si>
  <si>
    <t>C.11.1</t>
  </si>
  <si>
    <t>(Número de productos No conformes de Actos administrativos identificados en el mes / Número de Actos administrativos generados en el mes) X 100</t>
  </si>
  <si>
    <t>P.11.1</t>
  </si>
  <si>
    <t>Confrontación de expedientes, revisión y depuración de bases de datos para la correspondiente migración al SIT.</t>
  </si>
  <si>
    <t>Subdirección de Procesos Agrarios y Gestión Jurídica</t>
  </si>
  <si>
    <t>Migración de la base de datos de procesos agrarios al SIT.</t>
  </si>
  <si>
    <t>C.11.2</t>
  </si>
  <si>
    <t>(Notificaciones con salvedades o aclaraciones del M.P sobre los AA realizados / Total de AA culminados en la Dirección de procesos agrarios y formalización) x 100</t>
  </si>
  <si>
    <t>P.11.2</t>
  </si>
  <si>
    <t xml:space="preserve">Implementación del Módulo de Procesos Agrarios del SIT </t>
  </si>
  <si>
    <t>Subdirección de Procesos Agrarios y Gestión Jurídica / Subdirección de Sistemas de Información</t>
  </si>
  <si>
    <t>Modulo implementado.</t>
  </si>
  <si>
    <t>P.11.3</t>
  </si>
  <si>
    <t>Parametrización del Sistema de Información Geográfica - SIG,  para hacer seguimiento a los casos por vía Decreto Ley 902.</t>
  </si>
  <si>
    <t>Subdirección de Seguridad Jurídica</t>
  </si>
  <si>
    <t>SIG parametrizado con la vía Decreto Ley 902.</t>
  </si>
  <si>
    <t>P.11.4</t>
  </si>
  <si>
    <t>Socialización del Decreto Ley 902 y sus normas reglamentarias a los funcionarios y colaboradores de la ANT.</t>
  </si>
  <si>
    <t>Dirección de Gestión Jurídica de Tierras</t>
  </si>
  <si>
    <t>Número de Socializaciones</t>
  </si>
  <si>
    <t>P.11.5</t>
  </si>
  <si>
    <t>Actualización del “POSPR-P-006 Procedimiento Único de Ordenamiento Social de la Propiedad”, de acuerdo con la normatividad vigente.</t>
  </si>
  <si>
    <t>Oficina de Planeación / Direcciones y Subdirecciones Misionales</t>
  </si>
  <si>
    <t>Procedimiento Actualizado</t>
  </si>
  <si>
    <t>C.12.1</t>
  </si>
  <si>
    <t>Número de reportes del equipo de geografía y topografía con control de calidad / Número de reportes allegados</t>
  </si>
  <si>
    <t>P.12.1</t>
  </si>
  <si>
    <t>Ajustar el procedimiento ACCTI-P-019 LEVANTAMIENTO TOPOGRÁFICO con fin de incluir actividades de control más fuertes y trazables</t>
  </si>
  <si>
    <t>Dirección General (Área de Geografía y Topografía)</t>
  </si>
  <si>
    <t>P.12.2</t>
  </si>
  <si>
    <t>Dar publicidad en pagina web de cada uno de los procesos de compra de predios, siguiendo lineamientos del documento diagnostico</t>
  </si>
  <si>
    <t>Dirección Acceso a Tierras</t>
  </si>
  <si>
    <t>Eficacia:
total de procesos de compra de predios / Procesos publicados en la pagina web</t>
  </si>
  <si>
    <t>P.12.3</t>
  </si>
  <si>
    <t>Realizar capacitación a colaboradores de compra directa de la DAT sobre generalidades del PAAC y   mapa de riesgos corrupción de la DAT</t>
  </si>
  <si>
    <t>Número de colaboradores sensibilizados</t>
  </si>
  <si>
    <t>C.13.1</t>
  </si>
  <si>
    <t>Numero de colaboradores con resultado de verificación en paginas web realizadas  sin novedad / Total de colaboradores verificados  en el periodo</t>
  </si>
  <si>
    <t>P.13.1</t>
  </si>
  <si>
    <t>Realizar Capacitaciones en cultura de legalidad (enfais en código de integridad y buen gobierno y/o transparencia) y estructura general de la DAT</t>
  </si>
  <si>
    <t>Subdirector SATN
Subidrector(a) SATZF
Subdirector SATDD
Coordinador de Compra directa y adjudicaciones especiales</t>
  </si>
  <si>
    <t>#capacitaciones realizadas /#capacitaciones programadas en el periodo</t>
  </si>
  <si>
    <t>C.13.2</t>
  </si>
  <si>
    <t>Resultado de control previo de procedimientos verificados por  SATN</t>
  </si>
  <si>
    <t>P.13.2</t>
  </si>
  <si>
    <t>Desarrollar estrategias en la DAT para fortalecer la cultura de legalidad y sentido de pertenencia institucional</t>
  </si>
  <si>
    <t>estrategia implementada/ estrategia programada</t>
  </si>
  <si>
    <t>C.13.3</t>
  </si>
  <si>
    <t xml:space="preserve">
No de códigos de proyectos verificados que presentan posibles hechos de corrupción /Total de códigos de proyectos verificados en el muestreo.
Fuente: SATZF</t>
  </si>
  <si>
    <t>P.13.3</t>
  </si>
  <si>
    <t>Evaluar muestreo aleatorio del cumplimiento  de controles de los procedimientos  de la DAT programados, mediante listas de chequeo o muestreos de validación de cumpimiento, con reporte de desviaciones al responsable para implementacion de acciones de mejoramiento según aplique</t>
  </si>
  <si>
    <t>Número de listas de chequeo de verificacion de controles de procedimientos aplicadas / Número de controles de procedimientos programados para verificación en el periodo</t>
  </si>
  <si>
    <t>C.14.1</t>
  </si>
  <si>
    <t>Número de capacitaciones programadas / Número de capacitaciones programadas en el periodo</t>
  </si>
  <si>
    <t>P.14.1</t>
  </si>
  <si>
    <t xml:space="preserve">Realizar  capacitación a nivel de autocontrol en generalidades de DAT y/o código de integridad y/o  procedimientos especificos </t>
  </si>
  <si>
    <t>Director DAT
Subdirector SATN
Subidrector(a) SATZF
Subdirector SATDD
Coordinador de Compra directa y adjudicaciones especiales</t>
  </si>
  <si>
    <t>Número de colaboradores capacitados de la DAT en  código de integridad y procedimientos relacionados / Número de colaboradores programados</t>
  </si>
  <si>
    <t>C.14.2</t>
  </si>
  <si>
    <t>Numero de controles cumplidos de procedimientos verificados / total de controles verificados del l procedimiento</t>
  </si>
  <si>
    <t>P.14.2</t>
  </si>
  <si>
    <t>Actualizar los procedimientos de la DAT  con fortalecimiento  de controles para prevenir manipulación de información en beneficio particular y/o de terceros</t>
  </si>
  <si>
    <t># de procedimientos actualizados / #procedimientos programados  en el periodo</t>
  </si>
  <si>
    <t>C.14.3</t>
  </si>
  <si>
    <t>P.14.3</t>
  </si>
  <si>
    <t>Realizar seguimiento a la adecuada aplicación de los controles de los  procedimientos de la DAT en cada Subdirección y equipo de compras y adjudicaciones especiales según aplique (listas de chequeo..)</t>
  </si>
  <si>
    <t>C.15.1</t>
  </si>
  <si>
    <t>Número de expedientes verificados que cumplen con los controles /numero de expedientes  programados para verificación en el periodo</t>
  </si>
  <si>
    <t>P.15.1</t>
  </si>
  <si>
    <t>Actualizar el procedimiento de compra directa y adjudicaciones  especiales conforme  a normativa vigente</t>
  </si>
  <si>
    <t>Lider equipo de compra directa DAT
Dirección General (Topografia)</t>
  </si>
  <si>
    <t>Procedimiento de compra directa y adjudicaciones especiales actualizado / Procedimiento programado para actualizar</t>
  </si>
  <si>
    <t>C.15.2</t>
  </si>
  <si>
    <t>Matriz de procesos de compra actualizada</t>
  </si>
  <si>
    <t>P.15.2</t>
  </si>
  <si>
    <t>Socializar el procedimiento  de compra directa y adjudicaciones especiales a los colaboradores de equipo de compras</t>
  </si>
  <si>
    <t>Lider equipo de compras y adjudicaciones especiales DAT</t>
  </si>
  <si>
    <t>Número de colaboradores socializados en procedimiento de compra directa y adjudicaciones especiales / Total de colaboradores de compra directa y adjudicaciones especiales</t>
  </si>
  <si>
    <t>P.15.3</t>
  </si>
  <si>
    <t>Gestionar los mecanismos de comunicación para dar publicidad a nivel regional y de Bogota a las comunidades sobre la oferta de predios que han sido presentados en los diferentes procesos de la DAT</t>
  </si>
  <si>
    <t>Lider equipo de compra directa y programas especiales DAT
Subdirección Zonas Focalizadas</t>
  </si>
  <si>
    <t>Mecanismos de publicidad de oferta de predios implementados / Mecanismos de publicidad definidos</t>
  </si>
  <si>
    <t>P.15.4</t>
  </si>
  <si>
    <t>Mantener actualizada la  matriz de control de compra de predios y adjudicaciones por cada subdirección y equipo de compra directa y adjudicaciones especiales</t>
  </si>
  <si>
    <t>Número de predios comprados y adjudicados inscritos en matriz de control / Número de predios ofertados en el periodo</t>
  </si>
  <si>
    <t>C.15.3</t>
  </si>
  <si>
    <t>(N° de ofertas recibidas en el equipo de Compra de predios completas en el mes / N° de ofertas recibidas en el equipo de Compra de predios en el mes) x100</t>
  </si>
  <si>
    <t>P.15.5</t>
  </si>
  <si>
    <t>Evaluar y ajustar (según la necesidad) los procedimientos de la dependencia</t>
  </si>
  <si>
    <t>Dirección de Asuntos Étnicos</t>
  </si>
  <si>
    <t xml:space="preserve">Número de procedimientos evaluados </t>
  </si>
  <si>
    <t>P.15.6</t>
  </si>
  <si>
    <t>Seguimiento aleatorio y periódico a  los procesos, requisitos para la adquisición  los predios y cumplimiento del cronograma del plan de compra.</t>
  </si>
  <si>
    <t>Seguimiento a matriz realizado</t>
  </si>
  <si>
    <t>P.15.7</t>
  </si>
  <si>
    <t>Establecer mecanismos de difusión del procedimiento, su duración, requisitos y limitaciones.</t>
  </si>
  <si>
    <t>(Número de charlas ejecutadas / Número de charlas programadas) x 100</t>
  </si>
  <si>
    <t>P.15.8</t>
  </si>
  <si>
    <t>Diseñar e implementar mecanismos para conocer la percepción y experiencias de la comunidad frente al proceso de compra de predios</t>
  </si>
  <si>
    <t>Encuesta aleatoria diseñada y ejecutada a la comunidad que se le ha comprado predios</t>
  </si>
  <si>
    <t>C.16.1</t>
  </si>
  <si>
    <t>(N° actas de socialización con firma y evidencia fotográfica / N° de iniciativas formuladas) x100</t>
  </si>
  <si>
    <t>P.16.1</t>
  </si>
  <si>
    <t>Socializar a los profesionales que apoyan las actividades de planeación, seguimiento y cierre de las iniciativas comunitarias a cargo de la Dirección de Asuntos Étnicos sobre las líneas y conceptos que contienen las diferentes guías operativas que soportan la implementación de las iniciativas comunitarias.</t>
  </si>
  <si>
    <t>Grupo técnico de Iniciativas comunitarias - Dirección de Asuntos Étnicos</t>
  </si>
  <si>
    <t>(Número de socializaciones de la Guía operativa al equipo técnico / Número de socializaciones al equipo técnico de iniciativas comunitarias programadas) x 100</t>
  </si>
  <si>
    <t>C.16.2</t>
  </si>
  <si>
    <t>(Número de proveedores seleccionados en cumplimiento del instructivo aplicable / Total de iniciativas comunitarias en implementación.) x100</t>
  </si>
  <si>
    <t>P.16.2</t>
  </si>
  <si>
    <t>Los profesionales que apoyan las actividades de planeación, seguimiento y cierre de las iniciativas comunitarias a cargo de la Dirección de Asuntos Étnicos, deberán dejar constancia en acta del comité de compras, como documento anexo, el cuadro comparativo con todas las propuestas económicas de los proveedores habilitados para concursar; así como, en el cuerpo del acta, la justificación de la propuesta seleccionada.</t>
  </si>
  <si>
    <t>Grupo técnico de Iniciativas comunitarias y la comunidad beneficiada</t>
  </si>
  <si>
    <t>(Número de actas de comité de compras que cumplen con los requisitos del instructivo aplicable / Número de actas de comites de compras realizadas) x 100</t>
  </si>
  <si>
    <t>C.17.1</t>
  </si>
  <si>
    <t>P.17.1</t>
  </si>
  <si>
    <t>Generar socialización a los colaboradores que ingresan en la DAE, frente al manejo de los documentos establecidos en el proceso</t>
  </si>
  <si>
    <t># Socializaciones realizadas</t>
  </si>
  <si>
    <t>17B</t>
  </si>
  <si>
    <t>C.17B.1</t>
  </si>
  <si>
    <t>P.17B.1</t>
  </si>
  <si>
    <t>Realizar capacitación de funcionarios y contratistas sobre normativas legales que soportan los procesos y procedimientos de legalización de territorios colectivos a favor de comunidades étnicas; sobre la política institucional y mapa de riesgos anticorrupción; así como, sobre las sanciones a las que se enfrentan los profesionales por casos de corrupción dentro de sus labores</t>
  </si>
  <si>
    <t>(Número de personas capacitadas / Número de personas asigandas a los procesos de legalización) X 100</t>
  </si>
  <si>
    <t>C.17B.2</t>
  </si>
  <si>
    <t>(Número de informes entregados / Número de informes proyectados) X 100</t>
  </si>
  <si>
    <t>C.18.1</t>
  </si>
  <si>
    <t>P.18.1</t>
  </si>
  <si>
    <t>Socialización del Plan Anticorrupción y Atención al Ciudadano, así como de un Código de Ética.</t>
  </si>
  <si>
    <t>Subdirección de Administración de Tierras de la Nación</t>
  </si>
  <si>
    <t>Eficacia:
Total de colaboradores DAT / Número colaboradores Socializados</t>
  </si>
  <si>
    <t>C.18.2</t>
  </si>
  <si>
    <t>C.19.1</t>
  </si>
  <si>
    <t>N° de colaboradores capacitados / N° de colaboradores de la Subdirección que ingresan nuevos en la vigencia ) * 100</t>
  </si>
  <si>
    <t>P.19.1</t>
  </si>
  <si>
    <t xml:space="preserve">Verificación aleatoria a las solicitudes, en las cuales las respuesta deben estar ajustadas al procedimiento </t>
  </si>
  <si>
    <t>Efectividad:
Número de solicitudes tramitadas / Total de solicitudes</t>
  </si>
  <si>
    <t>C.19.2</t>
  </si>
  <si>
    <t>P.19.2</t>
  </si>
  <si>
    <t>Actualización del procedimiento de limitaciones a la propiedad</t>
  </si>
  <si>
    <t xml:space="preserve">Procedimiento actualizado / Procedimiento programado </t>
  </si>
  <si>
    <t>C.20.1</t>
  </si>
  <si>
    <t>Número de acuerdos de confidencialidad debidamente diligenciados / Número de usuarios SIT</t>
  </si>
  <si>
    <t>P.20.1</t>
  </si>
  <si>
    <t>Sensibilizar a los colaboradores de la ANT, sobre las políticas de seguridad de la información y protección datos personales.</t>
  </si>
  <si>
    <t>SSIT</t>
  </si>
  <si>
    <t>Socializaciones y/o capacitaciones realizadas sobre políticas de seguridad de la información o protección de datos personales.</t>
  </si>
  <si>
    <t>P.20.2</t>
  </si>
  <si>
    <t>Generar reportes de usuarios y roles asignados validando la asignación de rol y su estado en los aplicativos (activo o Inactivo)</t>
  </si>
  <si>
    <t>Reportes con validaciones realizadas a usuarios del SIT.</t>
  </si>
  <si>
    <t>C.21.1</t>
  </si>
  <si>
    <t>(Número de formatos diligenciados / Número de funcionarios públicos vinculados) X 100</t>
  </si>
  <si>
    <t>P.21.1</t>
  </si>
  <si>
    <t>Revisión y aprobación de la ficha técnica cumplimiento de requisitos al momento de realizarse la vinculación del personal a la planta de personal de la ANT</t>
  </si>
  <si>
    <t>(Número de fichas técnicas revisadas y aprobadas de los funcionarios vinculados / Número de funcionarios vinculados) X 100</t>
  </si>
  <si>
    <t>C.22.1</t>
  </si>
  <si>
    <r>
      <rPr>
        <b/>
        <sz val="10"/>
        <color theme="1"/>
        <rFont val="Arial Narrow"/>
        <family val="2"/>
      </rPr>
      <t>Cumplimiento</t>
    </r>
    <r>
      <rPr>
        <sz val="10"/>
        <color theme="1"/>
        <rFont val="Arial Narrow"/>
        <family val="2"/>
      </rPr>
      <t xml:space="preserve">: (# de expedientes disciplinarios digitalizados / Total de expedientes disciplinarios).
</t>
    </r>
    <r>
      <rPr>
        <b/>
        <sz val="10"/>
        <color theme="1"/>
        <rFont val="Arial Narrow"/>
        <family val="2"/>
      </rPr>
      <t>Impacto</t>
    </r>
    <r>
      <rPr>
        <sz val="10"/>
        <color theme="1"/>
        <rFont val="Arial Narrow"/>
        <family val="2"/>
      </rPr>
      <t>: (# de denuncias por perdida de expedientes disciplinarios)</t>
    </r>
  </si>
  <si>
    <t>P.22.1</t>
  </si>
  <si>
    <t>Requerimiento de solicitud de Software Disciplinario, actas de reunión y cronograma de ajustes y desarrollos a la plata forma dispuesta</t>
  </si>
  <si>
    <t>1. Secretaría General
2. Grupo de Control Interno Disciplinario
3. Infraestructura y Soporte Tecnológico</t>
  </si>
  <si>
    <t>Requeriemientos realizados</t>
  </si>
  <si>
    <t>C.23.1</t>
  </si>
  <si>
    <r>
      <rPr>
        <b/>
        <sz val="10"/>
        <color theme="1"/>
        <rFont val="Arial Narrow"/>
        <family val="2"/>
      </rPr>
      <t>Cumplimiento</t>
    </r>
    <r>
      <rPr>
        <sz val="10"/>
        <color theme="1"/>
        <rFont val="Arial Narrow"/>
        <family val="2"/>
      </rPr>
      <t xml:space="preserve">: (# de expedientes de procesos disciplinarios registrados en la matriz de seguimiento y control / Total de expedientes de procesos disciplinarios).
</t>
    </r>
    <r>
      <rPr>
        <b/>
        <sz val="10"/>
        <color theme="1"/>
        <rFont val="Arial Narrow"/>
        <family val="2"/>
      </rPr>
      <t>Impacto</t>
    </r>
    <r>
      <rPr>
        <sz val="10"/>
        <color theme="1"/>
        <rFont val="Arial Narrow"/>
        <family val="2"/>
      </rPr>
      <t>: (# Casos prescritos por incumplimiento de términos)</t>
    </r>
  </si>
  <si>
    <t>P.23.1</t>
  </si>
  <si>
    <t>Requerimientos realizados</t>
  </si>
  <si>
    <t>C.24.1</t>
  </si>
  <si>
    <r>
      <rPr>
        <b/>
        <sz val="10"/>
        <color theme="1"/>
        <rFont val="Arial Narrow"/>
        <family val="2"/>
      </rPr>
      <t>Cumplimiento</t>
    </r>
    <r>
      <rPr>
        <sz val="10"/>
        <color theme="1"/>
        <rFont val="Arial Narrow"/>
        <family val="2"/>
      </rPr>
      <t xml:space="preserve">: (# historias laborales digitalizadas de servidores públicos vinculados / Total de servidores públicos vinculados a la ANT) X 100.
</t>
    </r>
    <r>
      <rPr>
        <b/>
        <sz val="10"/>
        <color theme="1"/>
        <rFont val="Arial Narrow"/>
        <family val="2"/>
      </rPr>
      <t>Impacto</t>
    </r>
    <r>
      <rPr>
        <sz val="10"/>
        <color theme="1"/>
        <rFont val="Arial Narrow"/>
        <family val="2"/>
      </rPr>
      <t>: (# de denuncias por perdida o manipulación de historias laborales).</t>
    </r>
  </si>
  <si>
    <t>P.24.1</t>
  </si>
  <si>
    <t>Digitalización de los expedientes laborales de los funcionarios de la ANT en el Servidor</t>
  </si>
  <si>
    <t>Jornada de digitalización de expedientes realizada.</t>
  </si>
  <si>
    <t>(Número de historias laborales digitalizadas actualizadas de servidores públicos vinculados / Total de servidores públicos vinculados) X 100</t>
  </si>
  <si>
    <t>C.25.1</t>
  </si>
  <si>
    <t>(Número de conceptos jurídicos con visto bueno del líder del grupo de conceptos / Total de conceptos jurídicos emitidos por la Oficina Jurídica)</t>
  </si>
  <si>
    <t>P.25.1</t>
  </si>
  <si>
    <t>Diseñar y socializar la estrategia de prevención del daño Antijurídico para la vigencia 2019</t>
  </si>
  <si>
    <t>Jefe Oficina Jurídica / Líder Grupo de Representación Judicial</t>
  </si>
  <si>
    <t>Estrategia de prevención del daño antijurídico, diseñada y socializada</t>
  </si>
  <si>
    <t>C.26.1</t>
  </si>
  <si>
    <t>(Número de conceptos y viabilidades jurídicas emitidas / Total de solciitudes de conceptos y viabilidades jurídicas asignadas por el aplicativo ORFEO)</t>
  </si>
  <si>
    <t>P.26.1</t>
  </si>
  <si>
    <t>Actualización y publicación del nomograma</t>
  </si>
  <si>
    <t>Líder Grupo de Conceptos / Jefe Oficina Jurídica</t>
  </si>
  <si>
    <t>Versiones del nomograma publicado en la Página web</t>
  </si>
  <si>
    <t>C.27.1</t>
  </si>
  <si>
    <t>(Número de cobros coactivos aprobados y suscritos por la Oficina Jurídica / Total de solicitudes originales de cobro coactivo asignadas por el aplicativo ORFEO)</t>
  </si>
  <si>
    <t>P.27.1</t>
  </si>
  <si>
    <t xml:space="preserve">Aplicación del Manual de cobro coactivo </t>
  </si>
  <si>
    <t>Líder del Grupo de Representación Judicial</t>
  </si>
  <si>
    <t>Manual de cobro coactivo aprobado, socializado y aplicado.</t>
  </si>
  <si>
    <t>C.28.1</t>
  </si>
  <si>
    <t>(Número de respuestas a demandas suscritas por la Oficina Jurídica / Total de demandas asignadas por el aplicativo ORFEO)</t>
  </si>
  <si>
    <t>P.28.1</t>
  </si>
  <si>
    <t>Reuniones del Comité de Conciliación de la Agencia Nacional de Tierras</t>
  </si>
  <si>
    <t>Líder Grupo de Representación Judicial / Secretario Técnico del Comité de Conciliación</t>
  </si>
  <si>
    <t>Actas del comité de conciliación</t>
  </si>
  <si>
    <t>C.29.1</t>
  </si>
  <si>
    <t>Número de requisitos verificados / Total de requisitos exigidos para la celebración de un contrato</t>
  </si>
  <si>
    <t>P.29.1</t>
  </si>
  <si>
    <t xml:space="preserve">Verificación de la necesidad u objeto de la contratación dentro del plan anual de adquisiciones de bienes y servicios de la entidad. </t>
  </si>
  <si>
    <t>Coordinador Grupo de Gestión Contractual
Profesionales del Grupo de Gestión Contractual</t>
  </si>
  <si>
    <t xml:space="preserve">Base de datos actualizada del Plan Anual de Adquisiciones </t>
  </si>
  <si>
    <t>P.29.2</t>
  </si>
  <si>
    <t>Revisión de la suficiencia y pertinencia de los documentos del proceso en la fase precontractual (ficha técnica, análisis del sector, estudios previos).</t>
  </si>
  <si>
    <t>Número de requisitos verificados/ Total de requisitos exigidos para la celebración de contratos</t>
  </si>
  <si>
    <t>P.29.3</t>
  </si>
  <si>
    <t>Verificación del cumplimiento de los requisitos contractuales establecidos en el proceso de selección del contratista o proveedor.</t>
  </si>
  <si>
    <t>C.30.1</t>
  </si>
  <si>
    <r>
      <rPr>
        <b/>
        <sz val="10"/>
        <color theme="1"/>
        <rFont val="Arial Narrow"/>
        <family val="2"/>
      </rPr>
      <t>Cumplimiento</t>
    </r>
    <r>
      <rPr>
        <sz val="10"/>
        <color theme="1"/>
        <rFont val="Arial Narrow"/>
        <family val="2"/>
      </rPr>
      <t xml:space="preserve">: (# de cuentas e informe de actividades revisadas y aprobadas por el supervisor del contrato / Total de Cuentas e informes del contrato).
</t>
    </r>
    <r>
      <rPr>
        <b/>
        <sz val="10"/>
        <color theme="1"/>
        <rFont val="Arial Narrow"/>
        <family val="2"/>
      </rPr>
      <t>Impacto</t>
    </r>
    <r>
      <rPr>
        <sz val="10"/>
        <color theme="1"/>
        <rFont val="Arial Narrow"/>
        <family val="2"/>
      </rPr>
      <t>: Hallazgos de auditorías internas o externas respecto al incumplimiento de alguna obligación contractual</t>
    </r>
  </si>
  <si>
    <t>P.30.1</t>
  </si>
  <si>
    <t>Verificación de los informes, productos y demás soportes entregados por el contratista para efectos de pago, como evidencia del cumplimiento de sus obligaciones y el objeto contractual.</t>
  </si>
  <si>
    <t>Supervisores de Contratos</t>
  </si>
  <si>
    <t>Informes verificados. Cumple__, No Cumple__.</t>
  </si>
  <si>
    <t>P.30.2</t>
  </si>
  <si>
    <t>Revisar los soportes y/o certificaciones de pago a la  seguridad social, parafiscales, y constatar que los desembolsos solicitados por el contratista tengan correspondencia con la forma de pago y demás requisitos establecidos en el respectivo contrato.</t>
  </si>
  <si>
    <t>Supervisores de Contratos
Equipo Central de Cuentas</t>
  </si>
  <si>
    <t>(Número de cuentas e informes de actividades revisadas y aprobadas por el supervisor del contrato / Total de cuentas e informes radicados) X 100</t>
  </si>
  <si>
    <t>P.30.3</t>
  </si>
  <si>
    <t>Solicitud de desarrollo de función de reportes para el aplicativo Klic, que posteriormente permita identificar las devoluciones a las radicaciones de pago de contratistas.</t>
  </si>
  <si>
    <t>Subdirección Administrativa y Financiera</t>
  </si>
  <si>
    <t>Solicitud realizada</t>
  </si>
  <si>
    <t>P.30.4</t>
  </si>
  <si>
    <t xml:space="preserve">Capacitación en temas de:
1. Manual de contratación.
2. Supervisión de contratos </t>
  </si>
  <si>
    <t>Secretaría General - grupo de gestión contractual</t>
  </si>
  <si>
    <t>% de cumplimiento del cronograma del Plan de Capacitaciones</t>
  </si>
  <si>
    <t>C.31.1</t>
  </si>
  <si>
    <r>
      <rPr>
        <b/>
        <sz val="10"/>
        <color theme="1"/>
        <rFont val="Arial Narrow"/>
        <family val="2"/>
      </rPr>
      <t>Cumplimiento:</t>
    </r>
    <r>
      <rPr>
        <sz val="10"/>
        <color theme="1"/>
        <rFont val="Arial Narrow"/>
        <family val="2"/>
      </rPr>
      <t xml:space="preserve"> Número de Bienes devolutivos de la entidad registrados en la herramienta Apoteosys / Totalidad de bienes devolutivos de la Entidad)
</t>
    </r>
    <r>
      <rPr>
        <b/>
        <sz val="10"/>
        <color theme="1"/>
        <rFont val="Arial Narrow"/>
        <family val="2"/>
      </rPr>
      <t>Impacto</t>
    </r>
    <r>
      <rPr>
        <sz val="10"/>
        <color theme="1"/>
        <rFont val="Arial Narrow"/>
        <family val="2"/>
      </rPr>
      <t xml:space="preserve"> : Número de denuncias por perdida o uso indebido de bienes devolutivos de la Entidad</t>
    </r>
  </si>
  <si>
    <t>P.31.1</t>
  </si>
  <si>
    <t xml:space="preserve">Realizar campañas informativas acerca del aplicativo Aranda, sus usos y beneficios. </t>
  </si>
  <si>
    <t>Subdirección Administrativa  y Financiera</t>
  </si>
  <si>
    <t>Piezas informativas</t>
  </si>
  <si>
    <t>C.32.1</t>
  </si>
  <si>
    <r>
      <rPr>
        <b/>
        <sz val="10"/>
        <color theme="1"/>
        <rFont val="Arial Narrow"/>
        <family val="2"/>
      </rPr>
      <t>Cumplimiento:</t>
    </r>
    <r>
      <rPr>
        <sz val="10"/>
        <color theme="1"/>
        <rFont val="Arial Narrow"/>
        <family val="2"/>
      </rPr>
      <t xml:space="preserve"> Número de expedientes institucionales prestados, registrados en la forma préstamo y devolución de documentos / Total de expedientes en préstamo en custodia de gestión documental
</t>
    </r>
    <r>
      <rPr>
        <b/>
        <sz val="10"/>
        <color theme="1"/>
        <rFont val="Arial Narrow"/>
        <family val="2"/>
      </rPr>
      <t xml:space="preserve">Impacto: </t>
    </r>
    <r>
      <rPr>
        <sz val="10"/>
        <color theme="1"/>
        <rFont val="Arial Narrow"/>
        <family val="2"/>
      </rPr>
      <t>Número de denuncias por perdida de expedientes institucionales</t>
    </r>
  </si>
  <si>
    <t>P.32.1</t>
  </si>
  <si>
    <t>Actualización del procedimiento de préstamos de expedientes.</t>
  </si>
  <si>
    <t>Líder del equipo de Gestión Documental</t>
  </si>
  <si>
    <t>Procedimiento actualizado</t>
  </si>
  <si>
    <t>C.33.1</t>
  </si>
  <si>
    <t>(Número de muestras con resultado positivo detectadas / Número de muestras tomadas) x 100</t>
  </si>
  <si>
    <t>P.33.1</t>
  </si>
  <si>
    <t>Socialización del procedimiento de pagos y lista de chequeo.</t>
  </si>
  <si>
    <t>Jornadas de socialización realizadas.</t>
  </si>
  <si>
    <t>ANEXO - Solicitud de modificaciones a la Versión 1 del Mapa de Riesgos de Corrupción</t>
  </si>
  <si>
    <r>
      <t xml:space="preserve">"A continuación se describen los principales criterios técnicos para generar conceptos de no admisión a las solicitudes de modificación:
1. Que la actividad a modificar se encuentre vencida o en curso de ejecución.
2. Que no cumpla los criterios definidos en la Guía para la administración del riesgo y el diseño de controles en entidades públicas versión 4.
3. Que desconozca las disposiones normativas vigentes
4. Que no contribuya a la detección, prevención y mitigación del riesgo" </t>
    </r>
    <r>
      <rPr>
        <sz val="12"/>
        <color theme="1"/>
        <rFont val="Calibri"/>
        <family val="2"/>
      </rPr>
      <t>Oficina del Inspector de la Gestión de Tierras</t>
    </r>
  </si>
  <si>
    <t>TIPO DE SOLICITUD</t>
  </si>
  <si>
    <t>DEPENDENCIA SOLICITANTE</t>
  </si>
  <si>
    <t>SOLICITUD</t>
  </si>
  <si>
    <t>JUSTIFICACIÓN</t>
  </si>
  <si>
    <t>CONCEPTO OFICINA DEL INSPECTOR</t>
  </si>
  <si>
    <t>CONCEPTO OFICINA DE PLANEACIÓN</t>
  </si>
  <si>
    <t>INCLUSIÓN</t>
  </si>
  <si>
    <t>Dirección de Acceso a Tierras</t>
  </si>
  <si>
    <t>Unificar riesgos 13 y 14 para que queden de la siguiente manera: Riesgo 13 “Solicitud o aceptación de dádivas por agilizar trámites o proferir decisiones administrativas en beneficio de un particular y/o tercero.”, sobre el cual se definieron 3 actividades de control y 3 actividades preventivas.</t>
  </si>
  <si>
    <t>Correlación técnica tenían asociación</t>
  </si>
  <si>
    <t>Se admite.</t>
  </si>
  <si>
    <t>Se admite</t>
  </si>
  <si>
    <t>Incluir nuevo Riesgo 14 “Manipulación de la información en las diferentes etapas de los procedimientos de la DAT para beneficio propio y/o  de particulares”, sobre el cual se definieron 3 actividades de control y 3 actividades preventivas.</t>
  </si>
  <si>
    <t>Mejoramiento en la armonización y relación técnica de la información registrada a nivel de contexto, causas, controles, soportes e indicador asociado</t>
  </si>
  <si>
    <t>Incluir nuevo control C.15.2 “Matriz de procesos de compra y adjudicaciones de predios actualizada”</t>
  </si>
  <si>
    <t>Mejoramiento en la armonización y relación técnica de la información registrada a nivel de contexto, causas, controles, soportes e indicador asociado.</t>
  </si>
  <si>
    <t>Incluir 3 nuevas actividades preventivas al riesgo 15:
1. Socializar el procedimiento de compra directa y adjudicaciones especiales a los colaboradores de equipo de compras.
2. Gestionar los mecanismos de comunicación para dar publicidad a nivel regional y de Bogotá a las comunidades sobre la oferta de predios que han sido presentados en los diferentes procesos de la DAT.
3. Mantener actualizada la matriz de control de compra de predios y adjudicaciones por cada subdirección y equipo de compra directa y adjudicaciones especiales.</t>
  </si>
  <si>
    <t>Inclusión de 2 actividades de control al riesgo 18:
1. Aplicación de controles de los procedimientos Administración de Bienes del fondo de Tierras y Recepción de Predios de extinción de derecho de Dominio Judicial SAE y lineamientos del instructivo para la administración de Bienes del Fondo de Tierras para la Reforma Rural Integral.
2. Controles de perfiles de acceso de seguridad al inventario de bienes afecto al servicio (con permisos habilitados para Administradores del inventario y líderes de grupo) y a la ventanilla única de registro (VUR)</t>
  </si>
  <si>
    <t>1. NO se admite, La actividad de control no puede ser la aplicación de los controles.
2. NO se admite pues no se identifica la actividad de control asociada al riesgo acorde a lineamientos DAFP.</t>
  </si>
  <si>
    <t>1. NO se admite, La actividad de control no puede ser la aplicación de los controles.
2. NO se admite pues no se identifica la actividad de control asociada al riesgo.</t>
  </si>
  <si>
    <t>Inclusión de 3 actividades de control al riesgo 19:
1. Controles definidos en el Procedimiento ADMTI-P-006 limitación a la propiedad, con desarrollo de capacitaciones continuas para el equipo de colaboradores de la dependencia.
2. Verificación de cumplimiento de requisitos del procedimiento de limitación a la propiedad, en cada uno de los trámites por parte del líder del grupo y del asesor.
3. Controles de restricción en los Repartos que ingresan al grupo de forma aleatoria.</t>
  </si>
  <si>
    <t>1. NO se admite. 
La actividad de control no puede ser la aplicación de los controles. 
2. NO se admite, toda vez que la redacción de la Versión 1 está mejor adecuada a los lineamientos DAFP.
3. NO se admite pues no se identifica la actividad de control acorde a lineamientos DAFP.</t>
  </si>
  <si>
    <t>Inclusión de 3 actividades preventivas al riesgo 19:
1. Actualizar el procedimiento de limitaciones a la propiedad.
2. Evaluar la gestión adecuada de tramites con retroalimentación a los profesionales frente a las inconsistencias identificadas (Fecha: según aplique).
3. Realizar reparto o reasignación cruzada a otros profesionales, cuando se detectan situaciones de presuntas inconsistencias de aplicación del procedimiento (Fecha según aplique).</t>
  </si>
  <si>
    <t>Se admite la inclusión de la actividad preventiva 1.
No se admite la propuesta 2, toda vez que la redacción de la Versión 1 está mejor adecuada a los lineamientos DAFP.
No se admite propuesta 3 pues es una actividad de contingencia, no preventiva.</t>
  </si>
  <si>
    <t>ELIMINACIÓN</t>
  </si>
  <si>
    <t>Eliminar Actividad de Control C.18.3</t>
  </si>
  <si>
    <t>Es igual a Actividad de control C.18.2</t>
  </si>
  <si>
    <t>ACTUALIZACIÓN</t>
  </si>
  <si>
    <t>Actualizar la Actividad de Control C.15.1 “Aplicación de  los formatos definidos en los procedimientos asociados que definen los requisitos para adquirir y/o adjudicar los predios con la documentación que da cuenta de la trazabilidad”.</t>
  </si>
  <si>
    <t>Actualizar Actividad Preventiva P.15.1 a “Actualizar el procedimiento de compra directa y adjudicaciones  especiales conforme  a normativa vigente”</t>
  </si>
  <si>
    <t>Actualizar redacción del riesgo 18 a “Inadecuado desarrollo de actividades en la administración de las tierras baldías de la nación y de los bienes fiscales patrimoniales   para beneficio personal o de terceros.”</t>
  </si>
  <si>
    <t>Mejoramiento en la descripción del riesgo</t>
  </si>
  <si>
    <t>Actualizar redacción de Riesgo 19 a “Inconsistencias en los trámites de limitaciones de la propiedad  por acción u omisión para beneficio personal o de terceros.”</t>
  </si>
  <si>
    <t>NO se admite. 
La propuesta de redacción identifica el modo de materialización del riesgo, no el riesgo en sí mismo a la luz del objetivo del proceso y procedimiento.</t>
  </si>
  <si>
    <t>Incluir indicador a la actividad de control C.12.2 
Indicador de Control=(N° de ofertas recibidas en el equipo de Compra de predios completas en el mes)/(N° de ofertas recibidas en el equipo de Compra de predios en el mes) x100</t>
  </si>
  <si>
    <t>Ajustar la matriz de acuerdo a la metodología Guía DAFP</t>
  </si>
  <si>
    <t>Incluir Actividad de Control “Los profesionales que apoyan el desarrollo de las actuaciones propias del proceso de Compras a cargo de la Dirección de Asuntos Étnicos deberán ajustar la gestión al cumplimiento de lo establecido en el procedimiento ACCTI-P-010 COMPRA DIRECTA DE PREDIOS. En el caso de evidenciarse inconsistencias, se debe poner en conocimiento al Director (a), para que adopte los correctivos correspondientes ”</t>
  </si>
  <si>
    <t>NO se admite.
El control debe estar documentado en un procedimiento, no es el cumplimiento del mismo.</t>
  </si>
  <si>
    <t>NO se admite.
Se debe determinar la acción de control, no el procedimiento.</t>
  </si>
  <si>
    <t>Incluir de indicador de actividad de control C.16.1
Indicador de Control=(N° actas de socialización con firma y evidencia fotográfica)/(N° de iniciativas formuladas) x100</t>
  </si>
  <si>
    <t>Incluir indicador de Actividad de control C.16.2 
Indicador de Control=(Número de proveedores seleccionados en cumplimiento del instructivo aplicable )/(Total de iniciativas comunitarias en implementación.) x100</t>
  </si>
  <si>
    <t>Eliminar Acción Preventiva P.15.3 “Seguimiento aleatorio y periódico a  los procesos, requisitos para la adquisición  los predios y cumplimiento del cronograma del plan de compra.”</t>
  </si>
  <si>
    <t>La formulación corresponde a una acción de control y debería ser realizada por un tercero.</t>
  </si>
  <si>
    <t>NO se admite.
1) Actividad vencida, y 2) no es un control si no está documentado en el procedimiento. Adicional se considera una actividad preventiva útil para la administración del riesgo.</t>
  </si>
  <si>
    <t xml:space="preserve">NO se admite.
1) Actividad vencida, y 2) no es un control si no está documentado en el procedimiento. </t>
  </si>
  <si>
    <t>Eliminar Acción Preventiva P.15.5 “Diseñar e implementar mecanismos para conocer la percepción y experiencias de la comunidad frente al proceso de compra de predios.”</t>
  </si>
  <si>
    <t>NO visibiliza la realidad del procedimiento de compra por recibir opiniones subjetivas</t>
  </si>
  <si>
    <t>NO se admite.
Esta actividad puede ayudar a detectar posibles irregularidades, el resultado de las respuestas dependerá de la formulación de las preguntas.</t>
  </si>
  <si>
    <t>Actualización en la descripción de Actividad de Control C.15.2 a “Los profesionales que apoyan el desarrollo de las actuaciones propias del proceso de Compras a cargo de la Dirección de Asuntos Étnicos, cada vez que se les asigne una oferta voluntaria para adquirir un predio debe verificar que la información y documentación de la oferta este completa y con todos los requisitos y documentos exigidos, de acuerdo con lo establecido en la FORMA ACCTI-F-021 FORMA OFERTA VOLUNTARIA DE PREDIOS”. Si el responsable de presentar la oferta no diligencia la forma de manera adecuada no se debe continuar el proceso hasta que se subsane la situación.</t>
  </si>
  <si>
    <t>Actualizar indicador de actividad preventiva P.15.4 por 
Indicador de acción=(Número de charlas ejecutadas)/(Número de charlas programadas) x100</t>
  </si>
  <si>
    <t>Actualizar la Actividad de Control C.16.1 por “Los profesionales que apoyan las actividades de planeación, seguimiento y cierre de las iniciativas comunitarias a cargo de la Dirección de Asuntos Étnicos; deberán garantizar la formulación participativa de la iniciativa que se decida cofinanciar por la ANT, de acuerdo a lo establecido por la Guía operativa. Para constatar lo anterior, se dejarán evidencias de todas las acciones realizadas a través de actas, listados de asistencia y/o evidencias fotográficas o audiovisuales”</t>
  </si>
  <si>
    <t>NO se admite, toda vez que la redacción de la Versión 1 está mejor adecuada a los lineamientos DAFP</t>
  </si>
  <si>
    <t>Actualizar de la descripción de la Acción Preventiva P.16.1 por “Socializar a los profesionales que apoyan las actividades de planeación, seguimiento y cierre de las iniciativas comunitarias a cargo de la Dirección de Asuntos Étnicos sobre las líneas y conceptos que contienen las diferentes guías operativas que soportan la implementación de las iniciativas comunitarias”.</t>
  </si>
  <si>
    <t>Actualizar el indicador Actividad Preventiva P.16.1 
Indicador de acción=(Número de socializaciones de la Guía operativa al equipo técnico )/(Número de socializaciones al equipo técnico de iniciativas comunitarias programadas) x100</t>
  </si>
  <si>
    <t>Actualizar la descripción de la Actividad de Control C.16.2 a “Los profesionales que apoyan las actividades de planeación, seguimiento y cierre de las iniciativas comunitarias a cargo de la Dirección de Asuntos Étnicos, una vez sea aprobada la cofinanciación de la Iniciativa, deben realizar una selección objetiva de los integrantes del comité de compras por parte de la comunidad, que brinde garantías de transparencia y legalidad en el proceso; así como en la selección de los proveedores a contratar, de acuerdo a con lo establecido en la Guía operativa”</t>
  </si>
  <si>
    <t>Actualizar la descripción de la Actividad preventiva P.16.2 a “Los profesionales que apoyan las actividades de planeación, seguimiento y cierre de las iniciativas comunitarias a cargo de la Dirección de Asuntos Étnicos, deberán dejar constancia en acta del comité de compras, como documento anexo, el cuadro comparativo con todas las propuestas económicas de los proveedores habilitados para concursar; así como, en el cuerpo del acta, la justificación de la propuesta seleccionada”</t>
  </si>
  <si>
    <t>Actualizar indicador de actividad preventiva P.16.2 
Indicador de acción=(Número de actas de comité de compras que cumplen con los requisitos del instructivo aplicable )/(Número de actas de comites de compras realizadas) x100</t>
  </si>
  <si>
    <t>Actualizar la descripción del riesgo 17 como “Favorecimiento en la atención de solicitudes de legalización de territorios colectivos a comunidades étnicas específicas por parte de la Subdirección de Asuntos Étnicos, desconociendo el principio de equidad”. Así como actividad de control y actividad  preventiva.</t>
  </si>
  <si>
    <t xml:space="preserve">No se admite como modificación. Se admite como inclusión de nuevo riesgo, toda vez que identifica como un riesgo diferente al actual riesgo 17 “Dilación en la atención a las solicitudes de comunidades étnicas favoreciendo intereses particulares.”. </t>
  </si>
  <si>
    <t>No se admite como modificación. Se admite como inclusión de nuevo riesgo, toda vez que identifica como un riesgo diferente al actual riesgo 17.</t>
  </si>
  <si>
    <t>Dirección de Gestión de Ordenamiento Social de la Propiedad.</t>
  </si>
  <si>
    <t>Incluir indicador de actividad de control C.4.1 “Actas de reunión de seguimiento/ Numero de proyectos”</t>
  </si>
  <si>
    <t>Incluir indicador de actividad de control C.8.1 ““(# Listados de asistencia de actividades de participación comunitaria en la vigencia / # de reuniones programadas)”</t>
  </si>
  <si>
    <t>Incluir indicador a la actividad de control C.9.1 “Número de solicitudes de auditoria tramitadas/ Número de solicitudes de auditoria.”</t>
  </si>
  <si>
    <t>Incluir indicador de actividad de control C.9.2 “Número de reportes de usuarios RESO realizados /Total de reportes de usuarios programados”</t>
  </si>
  <si>
    <t xml:space="preserve">Ajustar la matriz de acuerdo a la metodología Guía DAFP </t>
  </si>
  <si>
    <t>Incluir indicador de actividad de control C.10.1 “Número de acuerdos de confidencialidad del RESO debidamente diligenciados / Número de usuarios RESO”</t>
  </si>
  <si>
    <t>Incluir indicador de actividad de control C.20.1 “Número de acuerdos de confidencialidad debidamente diligenciados / Número de usuarios SIT.”</t>
  </si>
  <si>
    <t>Eliminar actividad preventiva P.8.4 “Difundir mensajes claves de prevención de la corrupción y gratuidad de trámites de la ANT en los municipios programados, a  través de los espacios de participación comunitaria.”</t>
  </si>
  <si>
    <t>Se incluyó bajo la premisa que podría ejecutarse a través de los Semilleros de la Tierra y el Territorio, no obstante, en la medida que no se ha definido la línea de trabajo en este particular, no hay garantías de su realización</t>
  </si>
  <si>
    <t>NO se admite. 
Actividad vencida. Se recomienda revisar ajustes a la ejecución de la actividad vencida. Así mismo, la realización de la actividad no encuentra sujeta a la realización de los Semilleros.</t>
  </si>
  <si>
    <t>NO se admite. 
Actividad vencida. Se recomienda revisar ajustes a la ejecución de la actividad vencida.</t>
  </si>
  <si>
    <t>Actualizar soporte de la actividad de control C.4.1 a “Actas de reunión y/o seguimiento a los proyectos TI”</t>
  </si>
  <si>
    <t>Actualizar soporte de la actividad de control C.8.1 a “Listado de asistencia de actividades de participación comunitaria”</t>
  </si>
  <si>
    <t>Actualizar actividad preventiva P.8.2 por “Realizar ejercicios de participación comunitaria para la formulación e implementación de los POSPR en los municipios programados”</t>
  </si>
  <si>
    <t>NO se admite.
Actividad vencida. Se recomienda revisar ajustes a la ejecución de la actividad vencida y/o viabilidad de formular la propuesta como nueva actividad.</t>
  </si>
  <si>
    <t>NO se admite. Actividad vencida.</t>
  </si>
  <si>
    <t>Actualizar soporte de actividad de control C.9.2 a “Reporte de usuarios RESO con permisos asignados”</t>
  </si>
  <si>
    <t>Actualizar soporte de actividad de control C.10.1 a “Acuerdo de confidencialidad diligenciado”</t>
  </si>
  <si>
    <t>Actualizar indicador de actividad preventiva P.20.2 a “Reportes con validaciones realizadas a usuarios del SIT.”</t>
  </si>
  <si>
    <t>Indicador detallado</t>
  </si>
  <si>
    <t>Incluir indicador de actividad de control C.11.1 “productos No conformes de Actos administrativos identificados en el mes) (Actos administrativos generados en el mes)) *100”</t>
  </si>
  <si>
    <t>Incluir indicador de actividad de control C.11.2 “(Notificaciones con salvedades o aclaraciones del M.P sobre los AA realizados/Total de AA culminados en la Dirección de procesos agrarios y formalización) x 100”</t>
  </si>
  <si>
    <t>Dirección General (Topografía)</t>
  </si>
  <si>
    <t>Eliminar Actividades de Control C.12.2 y C.12.3.</t>
  </si>
  <si>
    <t>1) ambos son exactamente iguales, y  2) la acción de control queda contenida en la solicitud de modificación de la actividad de control C.12.1</t>
  </si>
  <si>
    <t xml:space="preserve">Modificar Actividad de Control C.12.1 para actualizar a la siguiente redacción: “Asesor de la Dirección General para asuntos de geografía y topografía (Director de Área) y/o El profesional delegado por el asesor quien se encargará de consolidar la información de: Cruce de información geográfica, levantamiento topográfico y planos. Está información se alimenta por insumos generados a partir de visitas en campo y de información resultante a los levantamientos suministrados por los socios estratégicos. Se realiza un control de calidad al 100% de reportes. En el caso de determinar una No conformidad en el producto, se reporta al topógrafo o socio estratégico para que este ajuste la información necesaria; Este ajuste es nuevamente sometido a un control de calidad. Ningún reporte se entrega al equipo del Sistema de Información Geográfico hasta no contar con validación por parte de los profesionales encargados de realizar el control de calidad.”. De esta forma quedará como responsable de la ejecución del control la Dirección General (Topografía). </t>
  </si>
  <si>
    <t>Actualizar Actividad preventiva P.12.1 por “Ajustar el procedimiento ACCTI-P-019 LEVANTAMIENTO TOPOGRÁFICO con fin de incluir actividades de control más fuertes y trazables.”. Con meta de 1 procedimiento ajustado en el mes de julio.</t>
  </si>
  <si>
    <t>Incluir indicador de Actividad de Control C.3.2 “Número de informes no conformes detectados por la Oficina de Planeación / Número de informes recibidos x 100. 
Modificando acciones frente a desviaciones “Cuando se detectan inconsistencias entre la información reportada y las verificaciones hechas por la Oficina de Planeación, no se procesa el dato y se solicita el reproceso.” Modificando evidencia “Comunicación a la dependencia informando las inconsistencias detectadas en los datos reportados”</t>
  </si>
  <si>
    <t>Incluir Indicador de Actividad de Control C.1.1 “Número de actas del consejo directivo no conformes detectadas/Número de sesiones del consejo directivo realizadas x 100”</t>
  </si>
  <si>
    <t>Incluir Indicador de Actividad de Control C.33.1 “Número de muestras con resultado positivo detectadas/Número de muestras tomadas x 100”</t>
  </si>
  <si>
    <t>Actualizar Actividad de Control C.3.1 por “Mesas de seguimiento para verificar calidad de datos y su coherencia con los soportes suministrados por la dependencia que reporta”. 
Modificando las acciones frente a desviaciones “cuando se detectan inconsistencias entre la información reportada y las verificaciones hechas por la Oficina de Planeación, no se procesa el dato y se solicita el reproceso”
Modificando la evidencia por “Actas de mesas de seguimiento lideradas por la Oficina de Planeación”.
Incluyendo el indicador de Actividad de Control “Número de mesas de seguimiento realizadas/Número de mesas de seguimiento proyectadas x 100”</t>
  </si>
  <si>
    <t>La nueva actividad de control propuesta si está bajo responsabilidad directa de la Oficina de Planeación, mientras que la auditoría interna es una actividad transversal a todos los procesos y por lo tanto, contribuye de igual forma a gestionar todos los riesgos.</t>
  </si>
  <si>
    <t>Modificar Actividad de Control C.2.1 por “Verificar en las denuncias recibidas si se tipifica una actuación penal, fiscal o disciplinaria y en esos casos, hacer el traslado por competencia, de lo contrario dar respuesta al peticionario”.
Ajustando Causa, responsable, evidencia, periodicidad y propósito del control.
Incluyendo indicadores de la actividad de control:
1. Cumplimiento: Número de respuestas generadas sobre denuncias de corrupción / Número de denuncias de corrupción radicadas en Orfeo
2. Impacto: Número de denuncias de corrupción radicadas en Orfeo en el período, sin respuesta (materialización del riesgo)</t>
  </si>
  <si>
    <t>Oficina Jurídica</t>
  </si>
  <si>
    <t>Incluir Actividad de control C.26.1 “Supervisión de conceptos y viabilidades jurídicas por parte del líder del Grupo de Conceptos quien solicitará a quien proyecte la viabilidad jurídica o concepto, la solicitud que dio origen al mismo, así como la normatividad que soporte la respuesta y demás documentos anexos.”. Incluyendo valoración e indicador de la actividad de control.</t>
  </si>
  <si>
    <t>Incluir Actividad de control C.27.1 “Supervisión de proceso de cobro coactivo por parte del líder del Grupo de Representación Judicial quien solicitará a quien proyecte el proceso de cobro coactivo, la solicitud que dio origen al mismo, así como los demás documentos que presten mérito ejecutivo.”.Incluyendo valoración e indicador de la actividad de control.</t>
  </si>
  <si>
    <t>Incluir Actividad de control C.28.1 “Supervisión de las respuestas de demandas por parte del líder del Grupo de Representación Judicial quien solicitará a quien proyecte la contestación de la demanda, la solicitud que dio origen a ésta.”.Incluyendo valoración e indicador de la actividad de control.</t>
  </si>
  <si>
    <t>Incluir Actividad Preventiva P.25.1 “Diseñar y socializar la estrategia de prevención del daño Antijurídico para la vigencia 2019”. Incluyendo indicador, meta y programador de la actividad preventiva.</t>
  </si>
  <si>
    <t>Incluir Actividad Preventiva P.26.1 “Actualización y publicación del nomograma”. Incluyendo indicador, meta y programador de la actividad preventiva.</t>
  </si>
  <si>
    <t>Incluir Actividad Preventiva P.27.1 “Aplicación del Manual de cobro coactivo”. Incluyendo indicador, meta y programador de la actividad preventiva.</t>
  </si>
  <si>
    <t>Incluir Actividad Preventiva P.28.1 “Reuniones del Comité de Conciliación de la Agencia Nacional de Tierras”. Incluyendo indicador, meta y programador de la actividad preventiva.</t>
  </si>
  <si>
    <t xml:space="preserve">Oficina Jurídica </t>
  </si>
  <si>
    <t xml:space="preserve">Incluir Actividad de control C.25.1 “Supervisión de conceptos y viabilidades jurídicas por parte del líder del Grupo de Conceptos quien solicitará a quien proyecte la viabilidad jurídica o concepto, la solicitud que dio origen al mismo, así como la normatividad que soporte la respuesta y demás documentos anexos.”. Incluyendo valoración e indicador de la actividad de control. </t>
  </si>
  <si>
    <t>Secretaría General</t>
  </si>
  <si>
    <t>Unificar riesgos 6 y 7 en “Solicitar y/o recibir dinero o cualquier otro beneficio personal a cambio de la promesa de éxito en la realización o priorización de un trámite”. Actualizando actividades de control al nuevo riesgo 6 de la siguiente forma:
C.6.1 Aplicación de encuesta de satisfacción al ciudadano.
C.6.2 Campaña de sensibilización frente a los trámites de la ciudadanía de la agencia, vía mensajes de texto.
C.6.3 Protocolo de atención en el canal telefónico que incluya libreto frente a los trámites.
E incluyendo indicadores de actividades de control del nuevo riesgo 6 de la siguiente forma:
1. Cumplimiento: (# de denuncias por concepto de solicitud de dadivas para la priorización de un trámite en el periodo de medición / Total de PQRSDF recibidas en el periodo de medición).
2. Impacto: (# de Fallos disciplinarios sancionatorios por denuncias por concepto de solicitud de dadivas para la priorización de un trámite).</t>
  </si>
  <si>
    <t>•Ambos riesgos hacen alusión a una misma actividad que está implícita como lo es solicitar o recibir beneficios o dadivas para atender o gestionar el desarrollo de un trámite, por ende, no se deben analizar por separado.
•Las causas, consecuencias y actividades de control son las mismas, por ende es ineficiente, manejarlo por separado.</t>
  </si>
  <si>
    <t>Incluir indicadores de Actividad de Control C.30.1: 
1. Cumplimiento: (# de cuentas e informe de actividades revisadas y aprobadas por el supervisor del contrato / Total de Cuentas e informes del contrato)
2. Impacto: Hallazgos de auditorías internas o externas respecto al incumplimiento de alguna obligación contractual</t>
  </si>
  <si>
    <t>Eliminar Riesgo 5 “Omitir o dilatar intencionalmente la gestión de PQRSD para beneficio propio o de terceros.”</t>
  </si>
  <si>
    <t>•La respuesta a PQRSD en los términos establecidos legalmente, corresponde a un tema de gestión de todas las áreas de la Agencia, en la medida que da respuesta del ejercicio de las funciones asignadas a cada dependencia.
•En segundo lugar no existe mecanismo, herramienta o instrumento que permita determinar que un funcionario omite o dilata intencionalmente la gestión de PQRSD, por lo cual se convierte en una valoración subjetiva, que faltaría a la presunción de buena fe.
•En tercer lugar, frente a la actividad de control establecida para este riesgo en términos de “Seguimiento a la gestión y respuesta de la PQRSDF”, realmente es una actividad de control a la gestión, y en ese sentido, se han ejecutado al interior de la Agencia estrategias para superar el rezago, sin que esto implique o materialice un acto de corrupción.
•En cuarto lugar, Secretaría General cumple con funciones de apoyo y transversal, pero no está en capacidad, ni tiene las funciones y competencias, para determinar si las áreas estratégicas, misionales o de evaluación están realizando de manera inadecuada su gestión, y mucho menos afirmar que la demora o vencimiento de PQRSD por parte de un área o dependencia, obedece a que omite o dilata intencionalmente la gestión de PQRSD, y estarían incurriendo en actos de corrupción.</t>
  </si>
  <si>
    <t>NO se admite. 
La identificación de los riesgos de corrupción se encuentra asociada a los procesos, no a las dependencias.
Si bien la gestión de las PQRSD es de toda la entidad, la dependencia responsable del proceso es la Secretaría General, que de acuerdo a lo definido en el numeral 15 del artículo 29 del Decreto 2363 de 2015 que reza como función de la Secretaría General “Gestionar y hacer seguimiento a la adecuada atención de las solicitudes, quejas, reclamos y derechos de petición realizados por los ciudadanos.”
 Así mismo es posible identificar en distintos informes de entes de control sobre la gestión del Incoder la materialización del riesgo.</t>
  </si>
  <si>
    <t>NO se admite. 
La identificación de los riesgos de corrupción se encuentra asociada a los procesos, no a las dependencias.
Si bien la gestión de las PQRSD es de toda la entidad, la dependencia responsable del proceso es la Secretaría General, que de acuerdo a lo definido en el numeral 15 del artículo 29 del Decreto 2363 de 2015 que reza como función de la Secretaría General “Gestionar y hacer seguimiento a la adecuada atención de las solicitudes, quejas, reclamos y derechos de petición realizados por los ciudadanos.”</t>
  </si>
  <si>
    <t>Unificar Actividades preventivas P.29.2 y P.29.3 en “Revisión y verificación de la suficiencia y pertinencia de los documentos del proceso en la fase precontractual (ficha técnica, análisis del sector, estudios previos) así como cumplimiento de los requisitos contractuales establecidos en el proceso de selección”</t>
  </si>
  <si>
    <t xml:space="preserve">NO se admite Actividades vencidas. </t>
  </si>
  <si>
    <t>Unificar actividades preventivas P.30.1; P.30.2 y P.30.3 en “Revisión y verificación de los informes, productos y demás soportes entregados por el contratista para efectos de pago por parte de los vistos buenos y supervisores, como evidencia del cumplimiento de sus obligaciones y el objeto contractual”</t>
  </si>
  <si>
    <t>NO se admite. 
Actividades vencidas</t>
  </si>
  <si>
    <t>Actualizar Actividad de Control C.29.1 por “El profesional del grupo interno de trabajo de gestión contractual, haciendo uso del procedimiento ADQBS – P – 001 GESTIÓN PRECONTRACTUAL – GENERALIDADES Y ADQBS – P – 004 GESTIÓN CONTRACTUAL debe realizar todos los controles descritos en el mismo, con el fin de asegurar una adecuada contratación ”</t>
  </si>
  <si>
    <t>NO se admite. 
El control debe estar documentado en un procedimiento, no es el cumplimiento del mismo.</t>
  </si>
  <si>
    <t>Actualizar redacción de Riesgo 30 por “Ejercicio indebido de la supervisión de e interventoría de contratos”</t>
  </si>
  <si>
    <t>NO se admite. 
No cumple los criterios de la Guía para ser definidos como riesgo de corrupción.</t>
  </si>
  <si>
    <t>Actualizar programador de Actividad Preventiva P.30.4 para los meses de junio y octubre</t>
  </si>
  <si>
    <t>NO se admite. 
1. Actividades vencidas,
2. Solicitud incoherente con el indicador</t>
  </si>
  <si>
    <t>Actualizar redacción de Riesgo 31 por “Pérdida o uso indebido de bienes devolutivos de la ANT para beneficio personal o de tercero”</t>
  </si>
  <si>
    <t>Actualizar Actividad de Control C.31.1 por “Revisión a las bases de datos de los bienes devolutivos de la Entidad, contenidos en la herramienta de gestión Apoteosys, con el fin de verificar el estado de los mismos y detectar posibles desviaciones” y como soporte a la actividad lo siguiente “Informe semestral en donde se indique a detalle la relación de bienes devolutivos de la ANT, teniendo en cuenta las bajas de la entidad”. 
Incluyendo como indicadores de control:
1. Cumplimiento: “# de Bienes devolutivos de la entidad registrados en la herramienta Apoteosys / Totalidad de bienes devolutivos de la Entidad)
2.Impacto (# de denuncias por perdida o uso indebido de bienes devolutivos de la Entidad).</t>
  </si>
  <si>
    <t>Actualizar Actividad de Control C.31.2 por “Realizar seguimiento a los tiempos de préstamo y devolución registrados en la forma ADMBS-F-029 FORMA PRÉSTAMO Y DEVOLUCIÓN DE DOCUMENTOS, para identificar posibles pérdidas en el préstamo de expedientes” y como soporte a la actividad lo siguiente “Registros físicos efectuados en la Forma ADMBS-F-029 FORMA PRÉSTAMO Y DEVOLUCIÓN DE DOCUMENTOS”. 
Incluyendo como indicadores de control:
1. (# de expedientes institucionales prestados, registrados en la forma préstamo y devolución de documentos / Total de expedientes en préstamo en custodia de gestión documental)
2. (# de denuncias por perdida de expedientes institucionales)</t>
  </si>
  <si>
    <t>Secretaría General - Subdirección de Talento Humano</t>
  </si>
  <si>
    <t>Incluir indicador de actividad de control C.21.1 “(# formatos diligenciados y aprobados / # de funcionarios públicos vinculados) * 100.”</t>
  </si>
  <si>
    <t>Secretaría General -Subdirección de Talento Humano</t>
  </si>
  <si>
    <t>Incluir indicadores de actividad de control C.22.1:
1. Cumplimiento: “(# de expedientes disciplinarios digitalizados    / Total de expedientes disciplinarios)
2. impacto: (# de denuncias por perdida de expedientes disciplinarios)”</t>
  </si>
  <si>
    <t>Incluir indicadores de actividad de control C.23.1:
1. cumplimiento: “(# de expedientes de procesos disciplinarios registrados en la matriz de seguimiento y control / Total de expedientes de procesos disciplinarios)
2. Impacto: (# Casos prescritos por incumplimiento de términos)”</t>
  </si>
  <si>
    <t>Incluir indicadores de actividad de control C.24.1:
1. Cumplimiento: “(# historias laborales digitalizadas de servidores públicos vinculados / Total de servidores públicos vinculados a la ANT) * 100
2. Impacto: (# de denuncias por perdida o manipulación de historias laborales).”</t>
  </si>
  <si>
    <t>Eliminar actividad de control C.21.2 “Aplicación de evaluación del desempeño laboral a la totalidad del personal de planta.”</t>
  </si>
  <si>
    <t>Lo allí establecido no realiza un verdadero control frente a las causas del riesgo.</t>
  </si>
  <si>
    <t>Actualizar la actividad de control C.21.1 a “Realizar el análisis de cumplimiento de acuerdo a los requisitos exigidos en el Manual de Funciones y Competencias Laborales de la Agencia, haciendo uso de la forma GTHU-F-010 Cumplimiento de Requisitos Mínimos” y modificación de soporte el cual sería “Diligenciar la forma GTHU-F-010 cumplimiento de requisitos para realizar la vinculación a la planta de personal de la ANT”</t>
  </si>
  <si>
    <t>Actualizar actividad preventiva P.21.1 a “Revisión y aprobación de la ficha técnica cumplimiento de requisitos al momento de realizarse la vinculación del personal a la planta de personal de la ANT”. 
 A la cual se define el indicador “(# Fichas técnicas revisadas y aprobadas de los funcionarios vinculados / # Funcionarios Vinculados) * 100.”. Con una programación semestral, reportando en los meses de junio y diciembre.</t>
  </si>
  <si>
    <t>Actualizar actividad de control C.22.1 por “Digitalización de expedientes disciplinarios”</t>
  </si>
  <si>
    <t>con el fin de aplicar una actividad de control que apunte a las causas del riesgo identificado, por lo tanto el soporte quedaría de la siguiente manera “Expedientes disciplinarios  digitalizados”.</t>
  </si>
  <si>
    <t>Actualizar Actividad Preventiva P.22.1 por “Desarrollos y mejoras en el software para el control, gestión y levantamiento de los procesos disciplinarios”. con una programación de cumplimiento para el mes de noviembre.</t>
  </si>
  <si>
    <t xml:space="preserve">Actualizar la redacción del riesgo 23 por “Prescripción o caducidad de la acción disciplinaria en favor de los implicados”. </t>
  </si>
  <si>
    <t>Con el fin de aplicar una actividad de control que apunte a las causas del riesgo identificado, por lo tanto el soporte quedaría de la siguiente manera “Matriz de seguimiento y control de procesos disciplinarios”.</t>
  </si>
  <si>
    <t>Actualizar Actividad Preventiva P.23.1 por “Desarrollos y mejoras en el software para el control, gestión y levantamiento de los procesos disciplinarios”. con una programación de cumplimiento para el mes de noviembre.</t>
  </si>
  <si>
    <t>Actualizar Actividad de Control C.24.1 por “Custodia de los expedientes laborales a cargo de un solo funcionario de la Subdirección de Talento Humano”. Con soporte Evaluación del desempeño del funcionario asignado para la custodia de los expedientes laborales de la Subdirección de Talento Humano</t>
  </si>
  <si>
    <t>Actualizar Actividad preventiva P.24.1 “Digitalización de los expedientes laborales de los funcionarios de la ANT en el Servidor”, con una programación trimestral.”</t>
  </si>
  <si>
    <t>ANEXO - Solicitud de modificaciones a la Versión 2 del Mapa de Riesgos de Corrupción</t>
  </si>
  <si>
    <r>
      <t xml:space="preserve">"A continuación se describen los principales criterios técnicos para generar conceptos de no admisión a las solicitudes de modificación:
1. Que la actividad a modificar se encuentre vencida o en curso de ejecución.
2. Que no cumpla los criterios definidos en la Guía para la administración del riesgo y el diseño de controles en entidades públicas versión 4.
3. Que desconozca las disposiones normativas vigentes
4. Que no contribuya a la detección, prevención y mitigación del riesgo" </t>
    </r>
    <r>
      <rPr>
        <sz val="12"/>
        <color theme="1"/>
        <rFont val="Calibri"/>
        <family val="2"/>
      </rPr>
      <t>Oficina del Inspector de la Gestión de Tierras</t>
    </r>
  </si>
  <si>
    <t xml:space="preserve">Inclusión de nueva actividad de control para el Riesgo N° 12 “Se realiza control de avalúo con revisión exhaustiva del expediente por parte del ingeniero catastral asignado al equipo de compras de la DAT.”  </t>
  </si>
  <si>
    <t>Mejorar la coherencia de información entre riesgo identificado, contexto, causa, acciones de control, acciones preventivas e indicadores asociados, conforme a lineamientos de la Guía de Administración de Riesgos y diseño de controles del Departamento Administrativo de la Función Pública</t>
  </si>
  <si>
    <t>NO se admite, no cumple los criterios definidos en la Guía DAFP. El control no puede ser “realizar control”.</t>
  </si>
  <si>
    <t>NO se admite</t>
  </si>
  <si>
    <t xml:space="preserve">Inclusión de nueva actividad preventiva para el Riesgo N° 12 (P.12.3) Realizar capacitación a colaboradores de compra directa de la DAT sobre generalidades del PAAC y   mapa de riesgos corrupción de la DAT”  </t>
  </si>
  <si>
    <t xml:space="preserve">Inclusión de indicador para la actividad de control C.19.1 “( N° de colaboradores capacitados / N° de colaboradores de la Subdirección que ingresan nuevos en la vigencia ) * 100”  </t>
  </si>
  <si>
    <t xml:space="preserve">Eliminación de actividad preventiva P.12.2 “Dar publicidad en página web de cada uno de los procesos de compra de predios, siguiendo lineamientos del documento diagnostico”  </t>
  </si>
  <si>
    <t>Acción está sujeta a la oferta de predios con cumplimiento de requisitos.</t>
  </si>
  <si>
    <t>NO se admite, solicitud no ajustada al principio de publicidad (Art 209 CP), y principios de máxima publicidad, transparencia y divulgación proactiva (Art 2 y 3 Ley 1712 de 2014)</t>
  </si>
  <si>
    <t xml:space="preserve">Eliminación del riesgo N° 18 “: Inadecuado desarrollo de actividades en la administración de tierras baldías de la nación y de los bienes fiscales patrimoniales para beneficio de terceros”  </t>
  </si>
  <si>
    <t>la gestión del proceso no tiene riesgo de relación directa con potencial beneficio a terceros, por cuanto esta función le corresponde a otras dependencias que tienen bajo su competencia la adjudicación de predios a terceros.</t>
  </si>
  <si>
    <t xml:space="preserve">NO se admite, la acción u omisión de las tareas relacionadas con administración de tierras baldías y bienes patrimoniales pueden afectar los intereses de terceros que eventualmente pueden buscar incidir en el proceso. Por ejemplo, ocupantes indebidos de Bienes Fiscales Patrimoniales, acumuladores de baldíos. </t>
  </si>
  <si>
    <t xml:space="preserve">Actualización de la descripción del riesgo N° 12 a “Manipulación la información en la visita técnica o levantamientos topográficos para beneficio de particulares.”  </t>
  </si>
  <si>
    <t>En la descripción de riesgo eliminar la parte de avalúos ya que esta actividad la desarrolla un externo</t>
  </si>
  <si>
    <t>Actualización de actividad preventiva P.12.2 a “Remitir a sistemas la información general de los predios adjudicados de la Dirección de Acceso a Tierras de la vigencia, para publicarlos en la página web”</t>
  </si>
  <si>
    <t>La redacción actual está muy general y un proceso de compra tiene varias etapas que pueden afectar esta publicación. Por tanto, se recomienda especificar la acción preventiva ya que la publicación la realiza directamente sistemas y la DAT es el proveedor de la información a suministrar. Se precisa que la información suministrada por la DAT será general en conformidad con la Ley 1581/2012 Protección de Datos Personales.</t>
  </si>
  <si>
    <t>No se admite, la propuesta de actividad preventiva se condiciona únicamente a los predios adjudicados y no a los comprados. Desproveyendo del alcance a la actividad preventiva. Se recomienda dar publicidad a los predios comprados respetando las disposiciones de Habeas Data así como de los principios de máxima publicidad y divulgación proactiva.</t>
  </si>
  <si>
    <t xml:space="preserve">Actualización de la actividad de control C.13.1 a “ Comparación de validez de  información de  plataformas virtuales de  actividades profesionales versus IAS versus información física presentada por nuevos contratistas DAT”  </t>
  </si>
  <si>
    <t>Mayor coherencia técnica con el riesgo e información complementaria asociada.</t>
  </si>
  <si>
    <t xml:space="preserve">Actualización de la actividad de control C.13.2 a  “Revisión de  las proyecciones de respuestas en la SATN relacionadas con Entidades de derecho público y/o limitaciones de la  propiedad por parte de líder del grupo, tengan coherencia y  cumplan con los  requisitos legales para el respectivo pronunciamiento antes de firma del subdirector, haciendo uso del Sistema de Gestión Documental dispuesto por la entidad y acorde con el canal de recepción de la petición ”  </t>
  </si>
  <si>
    <t xml:space="preserve">Actualización de la actividad de control C.13.3 a “Verificación por parte de Zonas Focalizadas de los procedimientos: ACCTI-P-016, ACCTI-P-017):
Verificación de la revisión jurídica de los predios con postulaciones activas. (Acta de reunión y listado de asistencia, en la cual se revisen los conceptos de propietario y estudio de títulos sobre los códigos de proyectos con postulaciones de predios activas, tomando una muestra aleatoria del 3%) - (última semana de septiembre- tercera semana de diciembre).
Verificación de la revisión técnica y ambiental de los predios con postulaciones activas. (Acta de reunión y listado de asistencia, en la cual se revisen los conceptos emitidos sobre los códigos de proyectos con postulaciones de predios activas y que cuenten con concepto de avalúo, tomando una muestra aleatoria del 3%) - (última semana de septiembre- tercera semana de diciembre).
Verificación técnica y financiera por parte del Comité de Seguimiento en la implementación del Proyecto Productivo frente a las condiciones del predio tomando como muestra el 1% de los códigos de proyectos que se encuentren en Comité de compras. (última semana de septiembre- tercera semana de diciembre).”  </t>
  </si>
  <si>
    <t>Actualización de la actividad de control C.13.3 (alcance) a “Verificación  de cumplimiento de puntos de control   de los procedimientosACCTI-P-016, ACCTI-P-017 (revisión jurídica,  técnica y ambiental de los predios con postulaciones activas  y Verificación técnica y financiera por parte del Comité de Seguimiento en la implementación del Proyecto Productivo frente a las condiciones del predio)”</t>
  </si>
  <si>
    <t>NO se admite, no cumple criterios de Guía DAFP al no describir la metodología de la verificación.</t>
  </si>
  <si>
    <t xml:space="preserve">Actualización de la actividad preventiva P.13.1 a “Realizar consulta de antecedentes y validez de tarjeta profesional de muestreo de contratistas en fase de contratación por parte de profesional de contratación DAT (muestreo: 3%de los contratistas en proceso de selección )”  </t>
  </si>
  <si>
    <t>NO se admite, Actividad vencida en abril.</t>
  </si>
  <si>
    <t xml:space="preserve">Actualización de la actividad preventiva P.13.2 a “Realizar capacitación a colaboradores de la SATN sobre cultura de legalidad (énfasis código de integridad y buen gobierno) responsabilidades disciplinarias. Socialización de mapa de procesos y procedimientos relacionados y resultados de seguimiento al PAAC institucional, y mapa de riesgos de corrupción e institucional de la DAT de la verificación efectuada por control interno)”  </t>
  </si>
  <si>
    <t>NO se admite, Actividad contenida en la P.13.1</t>
  </si>
  <si>
    <t xml:space="preserve">Actualización de la actividad preventiva P.13.3 a “Realizar capacitación a colaboradores de la SATZF sobre cultura de legalidad (énfasis código de integridad y buen gobierno) responsabilidades disciplinarias. Socialización de mapa de procesos y procedimientos relacionados y  resultados de seguimiento al PAAC institucional, y mapa de riesgos de corrupción e institucional de la DAT de la verificación efectuada por control interno”  </t>
  </si>
  <si>
    <t>NO se admite, Actividad vencida en mayo, además contenida en la P.13.1</t>
  </si>
  <si>
    <t xml:space="preserve">Actualización de la actividad preventiva P.13.3 (alcance) a “Evaluar muestreo de cumplimiento de controles  de procedimientos de la DAT programados, mediante listas de chequeo  o muestreo de validación de cumplimiento con reporte desviaciones al responsable (ACCTI-P-016, ACCTI-P-017, ACCTI-F-121 Lista de chequeo Revocatoria)”  </t>
  </si>
  <si>
    <t>NO se admite, Actividad vencida en mayo.</t>
  </si>
  <si>
    <t xml:space="preserve">Actualización de la actividad de control C.14.1 a “Aplicación de ACCTI-F-120 lista de chequeo Revocatoria  como filtro de control del procedimiento de Revocatoria de titulación de Baldíos en el marco del procedimiento único  (muestreo de listas)”  </t>
  </si>
  <si>
    <t xml:space="preserve">Actualización de la actividad de control C.14.1 (alcance) a “Verificación conjunta entre el profesional enlace de la SATDD Y enlace DAT  para revisar el cumplimiento de controles del procedimiento ACCTIP-014 Revocatoria titulación de Baldíos en el marco del procedimiento único de OSPR”  </t>
  </si>
  <si>
    <t>NO se admite, se elimina sin justificación el control previo ya admitido.</t>
  </si>
  <si>
    <t xml:space="preserve">Actualización de la actividad de control C.14.2 a “Verificación conjunta entre el profesional enlace de la SATDD Y enlace DAT  para revisar el cumplimiento de controles del procedimiento ACCTIP-014 Revocatoria titulación de Baldíos en el marco del procedimiento único de OSPR”  </t>
  </si>
  <si>
    <t xml:space="preserve">Actualización de la actividad de control C.14.2 (alcance) a “Revisión del control de calidad del avalúo mediante verificación del  expediente por parte del ingeniero catastral asignado al equipo de compras de  la DAT (Este control APLICA  una vez se haya realizado la visita agronómica y avalúo, de lo contrario NO aplica) ”  </t>
  </si>
  <si>
    <t>NO se admite, modifica sin justificación la actualización ya admitida.</t>
  </si>
  <si>
    <t xml:space="preserve">Actualización de la actividad de control C.14.3 a “Verificación conjunta en profesional asignado por el equipo de compra directa y proyectos especiales con profesional de la DAT para revisar la aplicación del procedimiento 014, mediante la verificación  de 1 expediente de procesos de compra (1 octubre)”  </t>
  </si>
  <si>
    <t xml:space="preserve">Actualización de la actividad preventiva P.14.1 a “Actualizar el procedimiento de Revocatoria de titulación de Baldíos en el marco del procedimiento único de OSPR que incluya fortalecimiento de controles orientados a prevenir potenciales casos de corrupción”  </t>
  </si>
  <si>
    <t>NO se admite, Actividad vencida en abril y junio</t>
  </si>
  <si>
    <t xml:space="preserve">Actualización de la actividad preventiva P.14.2 a “Socializar el procedimiento de Revocatoria de titulación de Baldíos actualizado a colaboradores de SATDD”  </t>
  </si>
  <si>
    <t>NO se admite, Actividad vencida en mayo</t>
  </si>
  <si>
    <t xml:space="preserve">Actualización de la actividad preventiva P.14.3 a “Realizar capacitación a colaboradores de la SATDD sobre cultura de legalidad (énfasis código de integridad y buen gobierno) responsabilidades disciplinarias. Socialización de mapa de procesos y procedimientos relacionados Y resultados de seguimiento al PAAC institucional, y mapa de riesgos de corrupción e institucional de la DAT de la verificación efectuada por control interno”  </t>
  </si>
  <si>
    <t xml:space="preserve">Actualización de la actividad preventiva P.14.3 (alcance) a “Evaluar muestreo de cumplimiento de controles  de procedimientos de la DAT programados, mediante listas de chequeo  o muestreo de validación de cumplimiento con reporte desviaciones al responsable (ACCTI-P-016, ACCTI-P-017, ACCTI-F-121 Lista de chequeo Revocatoria)”  </t>
  </si>
  <si>
    <t xml:space="preserve">Actualización de la descripción del riesgo 15 a “Adquisición de predios sin pleno cumplimiento de requisitos o por fuera de las necesidades y prioridades establecidas por la ANT, para beneficio de particulares (vendedores).”  </t>
  </si>
  <si>
    <t xml:space="preserve">Actualización de la actividad de control C.15.1 a “Aplicación de ACCTI  F 020 lista de chequeo  de recepción de ofertas voluntarias de procesos en curso, por parte de profesional de compras de la DAT designado”  </t>
  </si>
  <si>
    <t xml:space="preserve">Actualización de la actividad de control C.15.1 (alcance) a “Revisión de que la información de la oferta voluntaria, contemple los aspectos obligatorios contenidos en la forma ACCTI-F-021 FORMA OFERTA VOLUNTARIA DE PREDIOS, por parte de profesional de compras de la DAT designado.”  </t>
  </si>
  <si>
    <t xml:space="preserve">Actualización de la actividad de control C.15.2 a “Profesional designado de compra directa de la DAT registra  en matriz de seguimiento  los  procesos de compra y adjudicaciones de predios identificando el departamento, el estado, entre otra información, como filtro de control en el marco de aplicación del procedimiento de compra directa”  </t>
  </si>
  <si>
    <t xml:space="preserve">Actualización de la actividad de control C.15.2 (alcance) a “Seguimiento de procesos de compra directa mediante registro de información en la matriz de compra de predios”  </t>
  </si>
  <si>
    <t>No se admite, sin cumplimiento de criterios Guía DAFP.</t>
  </si>
  <si>
    <t xml:space="preserve">Modificación del indicador de la actividad preventiva P.15.2 a “# de procedimientos evaluados”  </t>
  </si>
  <si>
    <t>NO se admite, indicador no coherente con la actividad “Socializar el procedimiento de compra directa y adjudicaciones especiales  a colaboradores de equipo de compras”</t>
  </si>
  <si>
    <t xml:space="preserve">Actualización de la actividad preventiva P.15.3 a “Realizar capacitación sobre resultados de seguimiento al PAAC institucional, resultados seguimiento a riesgos DAT, resultados evaluación MIPG y responsabilidades disciplinarias frente a potenciales conductas de corrupción, dirigida a colaboradores  DAT (compra directa DAT)”  </t>
  </si>
  <si>
    <t>NO se admite, Actividad vencida en junio</t>
  </si>
  <si>
    <t xml:space="preserve">Actualización de la actividad preventiva P.15.3 (alcance) a “Remitir a sistemas la información general de los predios adjudicados de la Dirección de Acceso a Tierras de la vigencia, para publicarlos en la página web”  </t>
  </si>
  <si>
    <t xml:space="preserve">Actualización de la actividad preventiva P.15.4 a “Verificar de forma conjunta entre el profesional de compras designado y profesional enlace DAT, el adecuado  Diligenciamiento de un muestreo de 2  ACCTI-F-021 FORMA OFERTA VOLUNTARIA DE PREDIOS que realizan los  propietarios de los predios priorizados por las organizaciones campesinas y/o gobierno nacional con resultados del análisis y la gestión correspondiente según el resultado”  </t>
  </si>
  <si>
    <t xml:space="preserve">Actualización de la descripción del riesgo 19 a “Acción u omisión de actividades de limitación de la propiedad para beneficio personal o de terceros.”  </t>
  </si>
  <si>
    <t>Actualización del responsable de la actividad de control C.19.2 a “Profesional de la Subdirección de Administración de Tierras de la Nación”</t>
  </si>
  <si>
    <t>Actualizar Actividad de control C.19.1 (alcance) a “Inducción a colaborares nuevos que ingresan a SATN -Limitaciones de la propiedad en controles definidos en el procedimiento ADMTI-P-006 limitación a la propiedad”</t>
  </si>
  <si>
    <t>NO se admite, control anterior más ajustado a Guía DAFP.</t>
  </si>
  <si>
    <t>Actualizar Actividad de control C.19.2 (alcance) a “Seguimiento al cumplimiento de requisitos de  las solicitudes de autorización de Limitación a la propiedad en curso, por parte del Profesional de la SATN designado, según ADMTI-P-006 limitación a la propiedad  a través de la verificación aleatoria de solicitudes en curso”</t>
  </si>
  <si>
    <t xml:space="preserve">Actualización y unificación de las actividades preventivas P.19.1 y P.19.2 a “Realizar capacitación del procedimiento de Limitación a la propiedad con énfasis en los requisitos y controles para su aplicación, a colaboradores de SATN según programación”  </t>
  </si>
  <si>
    <t>NO se admite:
1. Actividad P.19.2 en ejecución de julio.
2. Las Actividades preventivas vigentes con alto valor de prevención y detección de la materialización del riesgo.
3. La propuesta de nueva actividad preventiva es igual a los controles ya establecidos.</t>
  </si>
  <si>
    <t>Dirección de Gestión del Ordenamiento Social de la Propiedad Rural</t>
  </si>
  <si>
    <t>Ajuste al programador y meta de la actividad preventiva P.8.4, eliminando las programaciones de los meses de septiembre y diciembre, dejando como meta lo ya programado en marzo y junio.</t>
  </si>
  <si>
    <t>Ajustes en programación por desarrollo de ejecución</t>
  </si>
  <si>
    <t>Actualización del indicador de la actividad preventiva P.29.2 (alcance) a “Número de requisitos verificados/ Total de requisitos exigidos para la celebración de contratos”.</t>
  </si>
  <si>
    <t>Los indicadores señalados en la versión actual no permiten la verificación en el cumplimiento de la acción preventiva, de igual manera, acogiéndonos a las recomendaciones realizadas por Control Interno los indicadores no son medibles y no permiten realizar el seguimiento adecuado de la actividad.</t>
  </si>
  <si>
    <t>Actualización del indicador de la actividad preventiva P.29.3 (alcance) a “Número de requisitos verificados/ Total de requisitos exigidos para la celebración de contratos”.</t>
  </si>
  <si>
    <t>Actualización del indicador de la actividad preventiva P.30.1 (alcance) a “(Número de requisitos verificados/ Total de requisitos exigidos para la celebración de contratos)”.</t>
  </si>
  <si>
    <t>NO se admite, indicador no relacionado con la actividad preventiva.</t>
  </si>
  <si>
    <t>Actualización del indicador de la actividad preventiva P.30.2 (alcance) a “(Número de cuentas e informes de actividades revisadas y aprobadas por el supervisor del contrato/ total de cuentas e informes radicados) X 100”.</t>
  </si>
  <si>
    <t>Inclusión de nuevo indicador a la actividad preventiva P.24.1 “(Número de historias laborales digitalizadas actualizadas de servidores públicos vinculados / Total de servidores públicos vinculados X 100)”. Con meta de 95% en los meses de septiembre y diciembre.</t>
  </si>
  <si>
    <t>Indicador ajustado a la actividad preventiva.</t>
  </si>
  <si>
    <t>Actualización de la actividad preventiva P.5.1 a “Capacitar a servidores públicos, contratistas y colaboradores de la Agencia Nacional de Tierras sobre: Cultura de servicio al ciudadano, Gestión documental, Control Interno Disciplinario”.</t>
  </si>
  <si>
    <t>Se precisan los nombres de los temas de capacitación según el PIC y se elimina el tema de Manejo de estrés, porque no es un tema de capacitación, es un tema que se aborda desde el Plan de bienestar y no mitiga el riesgo</t>
  </si>
  <si>
    <t>Actualización al indicador de la actividad de control C.21.1 a “(Número de formatos diligenciados / Número de funcionario públicos vinculados) X 100”</t>
  </si>
  <si>
    <t>Se elimina la palabra “aprobados”, porque esta acción es parte de la actividad preventiva</t>
  </si>
  <si>
    <t>Actualización de la actividad de control C.24.1 de la siguiente manera “Diligenciamiento de la hoja de control de los expedientes de hoja de vida por parte del servidor público encargado de la custodia de las hojas de vida”. Esta actividad se realiza en forma permanente, pero su medición se hará trimestralmente, por lo cual se solicita modificar en la columna “Tiempo” la periodicidad “Anual” por “trimestral”. El soporte es “Hojas de control de los expedientes de hoja de vida diligenciados”</t>
  </si>
  <si>
    <t>Se hizo una revisión general al riesgo y se encontró que no era coherente la actividad de control con el soporte y con el indicador de control. El indicador de la acción preventiva no era claro ni preciso.</t>
  </si>
  <si>
    <t xml:space="preserve">Ajuste a la meta de la actividad preventiva P.24.1 “Jornada de digitalización de expedientes realizada.”. a 2, modificando programador manteniendo 1 en marzo y 1 en junio.  </t>
  </si>
  <si>
    <t>Se proyecta inclusión de nuevo indicador para la actividad preventiva.</t>
  </si>
  <si>
    <t xml:space="preserve">Actualización a las actividades preventivas P.22.1 y P.23.1 de la siguiente manera “Requerimiento de solicitud de Software Disciplinario, actas de reunión y cronograma de ajustes y desarrollos a la plata forma dispuesta”  </t>
  </si>
  <si>
    <t>De acuerdo a la descripción de la acción preventiva, se realiza el estudio de la información a reportar por lo que se evidencia que los documentos señalados permiten conocer de manera más oportuna el estado de la implementación del Software. Es importante señalar que a la fecha se han adelantado gestiones que dan cumplimiento a la acción.</t>
  </si>
  <si>
    <t>OBSERVACIONES ACTIVIDAD DE CONTROL OCI/ RECOMENDACIONES III Cuatrimestre 2019</t>
  </si>
  <si>
    <t>OBSERVACIONES ACCIONES PREVENTIVAS OCI/ RECOMENDACIONES III Cuatrimestre 2019</t>
  </si>
  <si>
    <t>Se evidenció el cumplimiento de la actividad P.2.1. 
Se recomienda revisar la formulación del indicador de la acción preventiva, para que sirva para medir la gestión realizada en cuanto a la eficacia y la efectividad de las actividades implementadas.</t>
  </si>
  <si>
    <t xml:space="preserve">Se observó el Indicador Semestral (Julio - diciembre):
(37 fichas técnicas revisadas y aprobadas funcionarios vinculados / 37 Funcionarios vinculados ANT) *100= 100%
El equipo de la Oficina de Control Interno realizó la verificación de los 37 soportes contra el informe de la planta remitido por la dependencia encontrando que los 37 cuentan con la forma GTHU-F-010 Cumplimiento de requisitos mínimos, cumpliendo así con la acción preventiva. 
Evidencias observadas:
 37 Fichas Técnicas GTHU-F-010 Cumplimiento de Requisitos Mínimos
Archivo planta ANT
</t>
  </si>
  <si>
    <t>La dependencia reporto la realización de la JORNADA DE DIGITALIZACIÓN DE EXPEDIENTES, La actividad fue realizada durante en el  primer y segundo trimestre de la vigencia 2019, y verificada en el seguimiento del II cuatrimestre dando cumplimiento a la meta del indicador.</t>
  </si>
  <si>
    <t>La dependencia reporto el cumplimiento de esta acción en el II cuatrimestre. La oficina de control interno realizo verificación y se informo en el seguimiento del II Cuatrimestre del 2019</t>
  </si>
  <si>
    <t>La dependencia reporto el cumplimiento de esta acción en el I cuatrimestre. La oficina de control interno realizo verificación y se informo en el seguimiento del II Cuatrimestre del 2019</t>
  </si>
  <si>
    <t xml:space="preserve">Se observó memorando No. 20196200225603, en el cual la subdirección Administrativa y Financiera en atención a la Circular No. 23 de 2019, recuerda a los colaboradores de la Agencia los tiempos estimados dentro del procedimiento, así como la lista de chequeo para pagos en la entidad. dando cumplimiento a la acción preventiva
</t>
  </si>
  <si>
    <t xml:space="preserve">Se observó  base de datos actualizada con fecha corte 30/11/2019 dando cumplimiento a la acción preventiva </t>
  </si>
  <si>
    <t xml:space="preserve">Se observó  base de datos actualizada con fecha corte a diciembre de 2019, dando cumplimiento a la acción preventiva </t>
  </si>
  <si>
    <t xml:space="preserve">Se observó reporte de la plataforma Klic, en donde se registran los rechazos efectuados por parte de los supervisores. Por lo cual se evidencia el cumplimiento de la acción preventiva.
 </t>
  </si>
  <si>
    <t>cumple</t>
  </si>
  <si>
    <t>si</t>
  </si>
  <si>
    <t>Si</t>
  </si>
  <si>
    <t>No</t>
  </si>
  <si>
    <t xml:space="preserve">De un total de 11 mesas de trabajo en la vigencia de 2019, en el cuatrimestre III de 2019 se adelantaron 3 mesas de seguimiento así: 
• Mesa 9 correspondiente a septiembre realizada el 11 de octubre de 2019, 
• Mesa 10 correspondiente a octubre realizada el 15 de noviembre de 2019, 
• Mesa 11 correspondiente a noviembre realizada el 13 de diciembre de 2019.
Por lo anterior la acción se encuentra cumplida
</t>
  </si>
  <si>
    <t>Se observó cumplimiento acción Preventiva P.11.3. Se recomienda revisar la formulación del indicador de la acción preventiva, para que sirva para medir la gestión realizada en cuanto a la eficacia y la efectividad de las actividades implementadas. La Oficina de Control Interno realizo validación de el cumplimiento de la acción en el seguimiento del II Cuatrimestre</t>
  </si>
  <si>
    <t>Acción preventiva P.11.4 cumplida en el primer cuatrimestre 2019.
Se recomienda revisar la formulación del indicador de la acción preventiva, para que sirva para medir la gestión realizada en cuanto a la eficacia y la efectividad de las actividades implementadas.  La Oficina de Control Interno realizo validación de el cumplimiento de la acción en el seguimiento del II Cuatrimestre</t>
  </si>
  <si>
    <t>Se observan avances en la ejecución de la Acción preventiva .11.1 sin embargo esta no se ejecuto en su totalidad, se recomienda ejercer mayor control en los compromisos adquiridos en las actas de seguimiento, con el propósito de cumplir la acción preventiva.
Se recomienda revisar la formulación del indicador de la acción preventiva, para que sirva para medir la gestión realizada en cuanto a la eficacia y la efectividad de las actividades implementadas.</t>
  </si>
  <si>
    <t>De acuerdo a los soportes adjuntos por la dependencia, no se observa avance relacionado a la Acción preventiva, Se recomienda adelantar tareas que permitan cumplir con lo planteado.</t>
  </si>
  <si>
    <t>La dependencia presentó un soporte de esta acción, pero el archivo PDF esta dañado (Evidencia C.17.1)</t>
  </si>
  <si>
    <t>Se observo el cumplimiento de la Acción, de acuerdo a los soportes allegados por la dependencia, la formulación y publicación del Plan de Participación Ciudadana, el cual se encuentra disponible en: http://www.agenciadetierras.gov.co/wp-content/uploads/2019/09/Plan-de-Participacion-Ciudadana-ANT-2019.pdf</t>
  </si>
  <si>
    <t xml:space="preserve">Acción Incumplida - La dependencia manifestó "que no es pertinente formular una sola ficha técnica que estandarice criterios para el reporte de indicadores, teniendo en cuenta que los datos, sus fuentes y complejidades son muy diversos.  Por lo tanto, se determinó la necesidad de cambiar la acción para mitigar el riesgo, considerando más conveniente y pertinente la estandarización de un procedimiento con criterios para gestión de los indicadores de la ANT, con requisitos para la formulación y actualización de los Indicadores hasta la presentación del resultado en el Cuadro de Mando. Por lo tanto, se reporta la publicación de dicho procedimiento: DEST-P-007 GESTIÓN DE INDICADORES ANT." No obstante lo anterior, en la matriz de riesgos V3 la acción continua dirigida a la elaboración de la ficha técnica. Se recomienda que al plantear cambios en las actividades oy/o acciones, estas se realicen formalmente actualizando la definición de la matriz.
</t>
  </si>
  <si>
    <t xml:space="preserve">Se observó de acuerdo a los soportes allegados por la dependencia un cumplimiento del 98%, de la ejecución del cronograma de capacitación las siguientes actividades realizadas en el III cuatrimestre de 2019 quedando sin realizar la capacitación de procesos agrarios. No obstante, teniendo en cuenta que la Acción preventiva se enfoca en: Cultura de servicio al ciudadano, Control Disciplinario y Gestión Documental y esta actividad esta cumplida.
1. Septiembre
• Se realizó de manera virtual a través de la plataforma Moodle la capacitación en la nueva versión del sistema Orfeo.
• Dialogo social y conflictos.
• Capacitación de primeros auxilios en Valledupar, Villavicencio, Popayán, Montería, Medellín y Santa Marta
• Sistema de Gestión de la Seguridad y la Salud en el Trabajo (Plan de Capacitación en el SG SST 2019)
• Capacitación en Supervisión de Contratos a los miembros del Comité Directivo.  En esta participaron 20 personas.
Fuera del programa se realizó la siguiente capacitación:
• Capacitación en Aspectos Financieros - 34 asistentes
2. Octubre
• Con corte a octubre 24 nuevos funcionarios realizaron el Curso de Inducción ANT en la plataforma virtual.
• Capacitación en Presiones Indebidas y Prevención Anticorrupción.
• capacitación en supervisión de contratos, dirigido a funcionarios y contratistas. Participaron 14 personas.
Fuera del programa se realizó la siguiente capacitación:
• Mérito y Empleo Público
3. Noviembre
• Temas misionales y transversales
• A través del Convenio OIM MYR 077-986 de 2017, se realizó el evento: "Pedagogía para la Paz para adolescentes y jóvenes, estrategia psicosocial de acompañamiento familiar a comunidades vulnerables, derechos de las mujeres y de personas con orientaciones sexuales e identidades de género no homogenices", los días 12 al 14 de noviembre.
• taller "Procedimiento Disciplinario Aplicado".
• Capacitación Sistema Integrado de Conservación Documental – SIC
• El día 7 de noviembre se realizó capacitación en Seguridad en Redes Sociales. 
• El día 27 de noviembre, se realizó la capacitación, Sistema de Gestión de Seguridad de la Información - Ingeniería Social
Fuera del programa se realizó la siguiente capacitación:
• "Resolución de Conflictos" invitación de Mincultura. Duración 16 horas
• SIGEP II
• Régimen del servidor público
4. Diciembre
• Se realizó el evento de capacitación: "Reconocimiento de derechos para la titulación de baldíos - Decreto 902 de 2017 y sus normas reglamentarias", el día 17 de diciembre
Fuera del programa se realizó la siguiente capacitación:
• Gobernanza de la tierra para mujeres y hombres - 1 servidora pública de UGT Santa Marta
</t>
  </si>
  <si>
    <t xml:space="preserve">Se observó de acuerdo a los soportes allegados por la dependencia un cumplimiento del 98%, de la ejecución del cronograma de capacitación las siguientes actividades realizadas en el III cuatrimestre de 2019 quedando sin realizar la capacitación de procesos agrarios. No obstante, teniendo en cuenta que la Acción preventiva se enfoca en: Control Interno Disciplinario, Manejo de situaciones bajo presiones indebidas de partes interesadas y Manejo de situaciones difíciles y amenaza. esta actividad esta cumplida.
1. Septiembre
• Se realizó de manera virtual a través de la plataforma Moodle la capacitación en la nueva versión del sistema Orfeo.
• Dialogo social y conflictos.
• Capacitación de primeros auxilios en Valledupar, Villavicencio, Popayán, Montería, Medellín y Santa Marta
• Sistema de Gestión de la Seguridad y la Salud en el Trabajo (Plan de Capacitación en el SG SST 2019)
• Capacitación en Supervisión de Contratos a los miembros del Comité Directivo.  En esta participaron 20 personas.
Fuera del programa se realizó la siguiente capacitación:
• Capacitación en Aspectos Financieros - 34 asistentes
2. Octubre
• Con corte a octubre 24 nuevos funcionarios realizaron el Curso de Inducción ANT en la plataforma virtual.
• Capacitación en Presiones Indebidas y Prevención Anticorrupción.
• capacitación en supervisión de contratos, dirigido a funcionarios y contratistas. Participaron 14 personas.
Fuera del programa se realizó la siguiente capacitación:
• Mérito y Empleo Público
3. Noviembre
• Temas misionales y transversales
• A través del Convenio OIM MYR 077-986 de 2017, se realizó el evento: "Pedagogía para la Paz para adolescentes y jóvenes, estrategia psicosocial de acompañamiento familiar a comunidades vulnerables, derechos de las mujeres y de personas con orientaciones sexuales e identidades de género no homogenices", los días 12 al 14 de noviembre.
• taller "Procedimiento Disciplinario Aplicado".
• Capacitación Sistema Integrado de Conservación Documental – SIC
• El día 7 de noviembre se realizó capacitación en Seguridad en Redes Sociales. 
• El día 27 de noviembre, se realizó la capacitación, Sistema de Gestión de Seguridad de la Información - Ingeniería Social
Fuera del programa se realizó la siguiente capacitación:
• "Resolución de Conflictos" invitación de Mincultura. Duración 16 horas
• SIGEP II
• Régimen del servidor público
4. Diciembre
• Se realizó el evento de capacitación: "Reconocimiento de derechos para la titulación de baldíos - Decreto 902 de 2017 y sus normas reglamentarias", el día 17 de diciembre
Fuera del programa se realizó la siguiente capacitación:
• Gobernanza de la tierra para mujeres y hombres - 1 servidora pública de UGT Santa Marta
</t>
  </si>
  <si>
    <t>Se observo listado de asistencia de la actividad "Temas Misionales de la DAE y Manual de Políticas Contables" realizada el 14/11/2019, con lo cual se da por cumplida la acción preventiva</t>
  </si>
  <si>
    <t>Se observo acta de reunión del 14-15=11/2019 con el objetivo  "Socializar la iniciativa comunitaria "implementación de un sistema productivo agrícola basado en el cultivo del plátano, en el resguardo indígena Yaberarado, Chigorodó, Antioquia", adicionalmente Acta del 21-23/11/2019 con el objetivo de Socializar la iniciativa comunitaria "implementación de un sistema productivo tradicional de cacao y aguacate en el rio Salaquí, municipio de Riosucio, Chocó"</t>
  </si>
  <si>
    <t>Se observó reporte en Excel, en donde se registran los rechazos efectuados por parte de la central de cuentas. Por lo cual se evidencia el cumplimiento de la acción preventiva, las fechas de corte corresponden al tercer cuatrimestre de 2019, se observo además que de un total de 3,222 se realizó la devolución de 679 cuentas con inconformidades, las cuales fueron devueltas a los contratistas para su corrección.</t>
  </si>
  <si>
    <t>La dependencia reporto la elaboración de una pieza informativa referente a la prevención del uso indebido de bienes devolutivos de la ANT, se recomienda que las piezas informativas se refieran a la descripción de la Acción preventiva.</t>
  </si>
  <si>
    <t xml:space="preserve">Acción Incumplida - La dependencia manifestó: "Se solicita revisar los responsables de esta actividad, en razón a que no es responsabilidad de la Oficina de Planeación la actualización de un procedimiento documentado de un proceso misional." No obstante, lo anterior, en la matriz de riesgos V3 la Oficina de Planeación figura como las responsables del responsable de la acción continúa dirigida a la elaboración de la ficha técnica. Se recomienda que al plantear cambios en las actividades y/o acciones, estas se realicen formalmente actualizando la definición de la matriz. Así como incorporar una mejora que establezca la dependencia líder y responsable y como las dependencias de apoyo.
En comunicación electrónica del día miércoles 15/01/2020, la dependencia manifestó:
“En atención a la información preliminar presentada como resultado del seguimiento realizado al PAAC, se complementa la información correspondiente a la acción preventiva P.11.5, considerando la siguiente información suministrada por la Dirección de GOSP:
Observación actualizada: El 16 de agosto e 2019, mediante la Resolución No. 12096 de 2019, se modificaron, adicionaron o derogaron algunas disposiciones de la Resolución 740 de 2017, por medio de la cual se expidió el Reglamento Operativo de los Planes de Ordenamiento Social de la Propiedad, el Proceso Único de Ordenamiento Social de la Propiedad y se dictan otras disposiciones.
A partir de la expedición de la Resolución No. 12096 de 2019, la DGOSP con la asesoría y acompañamiento de la Oficina de Planeación, inició proceso de actualización de su inventario documental, por lo cual se eliminaron: las guías 008, 013 y 010; las formas 001, 002, 004, 008, 017, 019, 020, 022, 023, 024, 025, 026; los modelos de Acuerdo de Exención de Impuesto Predial y de Ordenanza de Exención de Impuesto de Registro, respectivamente. Del mismo modo, se modificaron las formas 003, 007 y 009, así como el procedimiento 002. Estos ajustes y actualizaciones obedecen a la estandarización en flujograma, de las fases que componen el Procedimiento Único, lo cual constituye el elemento fundamental para la documentación final del Procedimiento en mención, lo que da cuenta que éste se encuentra en proceso de elaboración.”
Sin embargo, de acuerdo al indicador definido en esta acción preventiva, esta permanece incumplida.
</t>
  </si>
  <si>
    <t xml:space="preserve">De acuerdo a los soportes adjuntos por la dependencia, no se observa avance relacionado a la Acción preventiva, Se recomienda adelantar tareas que permitan cumplir con lo planteado. 
En comunicación electrónica del día miércoles 15/01/2020, la dependencia manifestó:
“En el trimestre Oct-Dic-2019 el equipo de compras estuvo concentrado en la ejecución de las compras que permitieron cumplir con las metas.”
Sin embargo, de acuerdo al indicador definido en esta acción preventiva, esta permanece incumplida.
</t>
  </si>
  <si>
    <t>Acción cumplida - De acuerdo a los soportes dispuestos por la dependencia, se observó, 9 informes de seguimiento, realizados en el III cuatrimestre de la vigencia 2019, a la consultoria encargada sel diseño e implementación del plan de seguridad de la información y gestión de control de tratamiento de riegos de seguridad de la información de la ANT; dichos informes corresponden al indicador de la acción preventiva.</t>
  </si>
  <si>
    <t>Acción Cumplida-  La accion fue cumplida y validada por la Oficina de Control Interno en el seguimiento del II Cuatrimestre - La dependencia reporta un cumplimiento del 132%para el tercer cuatrimestre, de acuerdo a los soportes dispuestos. Se recomienda ajustar la cantidad y el indicador de la acción de acuerdo a estos resultados</t>
  </si>
  <si>
    <t>Acción Cumplida-  La accion fue cumplida y validada de acuerdo a los soportes dispuestos por la dependencia,   - La dependencia reporta un cumplimiento del 150% parala vigencia 2019, Se recomienda ajustar la cantidad y el indicador de la acción de acuerdo a estos resultados</t>
  </si>
  <si>
    <t>La dependencia reporto que en la vigencia 2019, no se tuvo registro de denuncias en materia de posibles casos de corrupción susceptibles de remitir a la oficina de Inspección de Tierras de la ANT.</t>
  </si>
  <si>
    <t>De acuerdo a lo reportado por la dependencia y a los soportes dispuestos se observó un avance del 88.6%, manifiesta  que según reporte remitido por la fuerza publica, no se contó con condiciones favorables para los desplazamientos en zona</t>
  </si>
  <si>
    <t>Acción Cumplida -  Se observó de acuerdo a los soportes dispuestos, la realización de dos espacios (Monteria y Rioblanco). Se recomienda disponer de soportes de los "espacios solicitados" para realizar el seguimiento del indicador, tal como esta definido.</t>
  </si>
  <si>
    <t>Acción cumplida - Se observó soporte de Capacitación "Valoración FAO" realizada en septiembre de  2019. Se recomienda soportar este tipo de actividades, con evidencias que permitan observar el contenido de los ejercicios de capacitación, de acuerdo a lo registrado en el indicador de la acción .</t>
  </si>
  <si>
    <t>Acción incumplida - Se observó, de acuerdo a lo dispuesto por la dependencia, dos archivos de excel : Usuarios Reso en el SIT y Reportes Usuarios RESO.  Sin embargo  estos archivos no guardan relación con la Acción de control  nicon su indicador.</t>
  </si>
  <si>
    <t>Actividad cumplida -  Se observo de acuerdo a los soportes dispuestos por la dependencia , el cruce de informacion con fuentes externas (Registraduría, Registros administrativos, IGAC, RUPTA, SISBEN, RNI, DIAN), por lo cual la accion preventiva y su indicador se encuentra cumplida.</t>
  </si>
  <si>
    <t xml:space="preserve">OGJT - se observaron avances en la ejecución de la acción preventiva, sin embargo, esta no se encuentra ejecutada; se recomienda ejercer mayor control en los compromisos adquiridos en las actas de seguimiento, con el propósito que puedan cumplir la acción preventiva.
Se recomienda revisar la formulación del indicador de la acción preventiva, para que sirva para medir la gestión realizada en cuanto a la eficacia y la efectividad de las actividades implementadas.
La Subdirección de Sistemas de Información de Tierras soporto el avance en la implementación de acuerdo a los soportes dispuestos, Forma Análisis y diseño de software, GINFO-F-001 donde el estado de producto es: “En desarrollo”
</t>
  </si>
  <si>
    <t>Acción cumplida -  en el II cuatrimestre, esta fue validada por la Oficina de Control Interno en el II Cuatrimestre de 2019</t>
  </si>
  <si>
    <t>Esta acción fue cumplida en el II Cuatrimestre de 2019, la oficina de Control Interno realizo verificación de la misma</t>
  </si>
  <si>
    <t>Actividad cumplida - Se evidenció el cumplimiento de la actividad P.20.2 en el seguimiento del II cuatrimestre por parte de la Oficina de Control interno
Se recomienda revisar la formulación del indicador de la acción preventiva, para que sirva para medir la gestión realizada en cuanto a la eficacia y la efectividad de las actividades implementadas.</t>
  </si>
  <si>
    <t xml:space="preserve">Se radicó ante Infraestructura y Soporte Tecnológico requerimiento de creación Software Disciplinario el 9 de septiembre de 2019, así mismo, se solicitó a través de memorando 20196000205373 del 13 de noviembre de 2019 fecha de entrega del aplicativo. </t>
  </si>
  <si>
    <t>Acción cumplida - Se observó de acuerdo a los soportes dispuestos por la dependencia 23 actas del comité de conciliación  de las cuales 5 pertenecen al III cuatrimestre.</t>
  </si>
  <si>
    <t>Acción Incumplida, la dependencia no reporto avances de esta acción</t>
  </si>
  <si>
    <t xml:space="preserve">Acción cumplida, Se observó de acuerdo a los soportes dispuestos por la dependencia el documento" Politica de Prevención del daño Antijuridico", </t>
  </si>
  <si>
    <t xml:space="preserve">Se observó incumplimiento de la acción preventiva P.27.1. Debido a que aunque se pudo evidenciar que el manual de cobro coactivo  se encentrara socializado y de conocimiento de los funcionarios y colaboradores de la ANT, no se evidencia que se esté aplicando, incumpliendo así con el indicador "Manual de cobro coactivo aprobado, socializado y aplicado" y con  el Artículo 2 del decreto 1869 de 2017 "El manual de cobro Persuasivo y Coactivo de la Agencia, deberá ser publicado en la pagina web"  </t>
  </si>
  <si>
    <t>Acción cumplida -De acuerdo a los avances y soportes dispuestos por la dependencia, se observó  que se ha publicado en la web insitucional información relacionada a titularidad de predios,  Procesos de clarificación de Predios , entrega de Títulos de propiedad RuralAsi mismo se evidencia quese realizan dialogos y revisan tematicas asociadas a la compra de predios.</t>
  </si>
  <si>
    <t>Acción cumplida de acuerdo a lo reportado en el II Cuatrimestre</t>
  </si>
  <si>
    <t>Acción cumplida se observó de acuerdo a los soportes dispuestos y avances reportados ela realización de las capacitaciones</t>
  </si>
  <si>
    <t xml:space="preserve">Acción cumplida - Se observó de acuerdo a lo soportado por la dependencia, listas de chequeo de las veridficaciones. </t>
  </si>
  <si>
    <t>Acción Cumplida, la dependecia reporta cumplimiento de la acción asi: " se actualizaron a la fecha un total de 9 procedimientos a saber:
ACCTI-P-016 Materialización del Subsidio – Adquisición del Predio (SIRA); ACCTI-P-017 Materialización del subsidio para la implementación del proyecto productivo  modalidades SIT/SIDRA/SIRA; 
ACCTI-P-005 Revocatoria del acto de adjudicación de baldíos a persona natural 
ADMTI-P-006 Limitación a la Propiedad
ACCTI-P-002 Restitución  Ley 1448/2011
ACCTI-P-003 Adjudicación de Baldíos a Persona Natural; 
ACCTI-P-013 Adjudicación predios ocupados- Regularización.  
ACCTI-P-003  Proced adjudicación de Baldio a Persona Natural (Ley 160/1994)
ACCTI-P-002 Adjudicación de predios por Orden Judicial - Restitución Ley 1448/2011
Por otra parte se actualizaron instructivos, formas, modelos entre otras tipologias documentales propias de la DAT. La Oficina de control interno valido dichas actualizaciones en el Sistema Integrado de Gestión - SIG</t>
  </si>
  <si>
    <t>Acción Cumplida - Esta acción fue verificada y evaluada en el Seguimiento del II Cuatrimestre</t>
  </si>
  <si>
    <t xml:space="preserve">Acción cumplida - De acuerdo a los soportes adjuntos por la dependencia,  se observa cumplimiento de la meta relacionada a la Acción preventiva, </t>
  </si>
  <si>
    <t>Actividad cumplida en el seguimiento del II cuatrimestre. Se observó de acuerdo a los soportes dispuestos por la dependencia, los soportes de las reuniones de ANUC, La dependencia reporta que en el marco de dichas reuniones se establecen los mecanismos de publicidad. Se recomienda definir formalmente dichos mecanismos con el fin de garantizar su gestión.</t>
  </si>
  <si>
    <t xml:space="preserve">Actividad verificada en el seguimiento del II Cuatrimestre -  en el tercer cuatrimestre y de acuerdo a las matrices dispuestas por la dependencia se observó el diligenciamiento del periodo 2016 - 2017. </t>
  </si>
  <si>
    <t>Se observó cumplimiento de la actividad de control  C.18.1.  en el primer cuatrimestre. la dependencia reporto acciones adicionales por lo que se recomienda efectuar la formulación del indicador de la actividad de control , para que sirva para medir la gestión realizada en cuanto a la eficacia y la efectividad de las actividades implementadas.</t>
  </si>
  <si>
    <t>Acción cumplida Se observo  matriz de revisión de limitación a la Propiedad , así como consolidado de correcciones efectuadas en el tramite. Se recomienda continuar las acciones de verificación aleatoria por parte d ela dependencia</t>
  </si>
  <si>
    <t>ACCION CUMPLIDA se observó soporte de capacitaciones efectuadas en el mes de diciembre, no obstante la meta se habia alcanzado en meses anteriores.</t>
  </si>
  <si>
    <t>Acción cumplida, de acuerdo a los soportes dispuestos por la dependencia, se observaron las listas de chequeo, asi  la acción preventiva se encuentra cumplida</t>
  </si>
  <si>
    <t xml:space="preserve">Actividad cumplida - De acuerdo a los soportes adjuntos por la dependencia, no se observa avance relacionado a la Acción preventiva, Se recomienda adelantar tareas que permitan cumplir con lo planteado.
En comunicación electrónica del día miércoles 15/01/2020, la dependencia manifestó:
“Para el bimestre noviembre-diciembre 2019, se estableció el plan de compras que se ejecutó en este bimestre, realizando seguimiento diario, el cual se anexa.”
Una vez verificado el cuadro de seguimiento anexo, se encontró que corresponde al indicador de la acción preventiva, por tanto, esta se cumple.
</t>
  </si>
  <si>
    <t>Acción cumplida - Se evidenció cumplimiento anticipado en el II cuatrimestre,  de la acción P.20.1 que estaba programada para el mes de Octubre.
Se recomienda revisar la formulación del indicador de la acción preventiva, para que sirva para medir la gestión realizada en cuanto a la eficacia y la efectividad de las actividades implementadas.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</si>
</sst>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4" x14ac:knownFonts="1">
    <font>
      <sz val="11"/>
      <color theme="1"/>
      <name val="Arial"/>
    </font>
    <font>
      <sz val="11"/>
      <color theme="1"/>
      <name val="Calibri"/>
      <family val="2"/>
    </font>
    <font>
      <sz val="12"/>
      <color theme="1"/>
      <name val="Calibri"/>
      <family val="2"/>
    </font>
    <font>
      <sz val="10"/>
      <color theme="1"/>
      <name val="Arial"/>
      <family val="2"/>
    </font>
    <font>
      <sz val="11"/>
      <name val="Arial"/>
      <family val="2"/>
    </font>
    <font>
      <b/>
      <sz val="11"/>
      <color theme="0"/>
      <name val="Arial Narrow"/>
      <family val="2"/>
    </font>
    <font>
      <b/>
      <sz val="11"/>
      <color theme="1"/>
      <name val="Arial Narrow"/>
      <family val="2"/>
    </font>
    <font>
      <sz val="10"/>
      <color theme="1"/>
      <name val="Arial Narrow"/>
      <family val="2"/>
    </font>
    <font>
      <sz val="11"/>
      <color theme="1"/>
      <name val="Arial Narrow"/>
      <family val="2"/>
    </font>
    <font>
      <b/>
      <sz val="12"/>
      <color theme="1"/>
      <name val="Arial Narrow"/>
      <family val="2"/>
    </font>
    <font>
      <i/>
      <sz val="12"/>
      <color theme="1"/>
      <name val="Calibri"/>
      <family val="2"/>
    </font>
    <font>
      <sz val="16"/>
      <color theme="9"/>
      <name val="Arial Narrow"/>
      <family val="2"/>
    </font>
    <font>
      <b/>
      <sz val="18"/>
      <color theme="0"/>
      <name val="Times New Roman"/>
      <family val="1"/>
    </font>
    <font>
      <b/>
      <sz val="24"/>
      <color theme="0"/>
      <name val="Arial Narrow"/>
      <family val="2"/>
    </font>
    <font>
      <u/>
      <sz val="16"/>
      <color theme="9"/>
      <name val="Arial Narrow"/>
      <family val="2"/>
    </font>
    <font>
      <sz val="11"/>
      <color theme="1"/>
      <name val="Times New Roman"/>
      <family val="1"/>
    </font>
    <font>
      <b/>
      <sz val="20"/>
      <color theme="0"/>
      <name val="Arial Narrow"/>
      <family val="2"/>
    </font>
    <font>
      <u/>
      <sz val="16"/>
      <color theme="10"/>
      <name val="Arial Narrow"/>
      <family val="2"/>
    </font>
    <font>
      <u/>
      <sz val="16"/>
      <color theme="10"/>
      <name val="Arial Narrow"/>
      <family val="2"/>
    </font>
    <font>
      <sz val="11"/>
      <color rgb="FF383B37"/>
      <name val="Arial Narrow"/>
      <family val="2"/>
    </font>
    <font>
      <u/>
      <sz val="16"/>
      <color theme="10"/>
      <name val="Arial Narrow"/>
      <family val="2"/>
    </font>
    <font>
      <b/>
      <sz val="12"/>
      <color theme="1"/>
      <name val="Times New Roman"/>
      <family val="1"/>
    </font>
    <font>
      <b/>
      <sz val="12"/>
      <color theme="0"/>
      <name val="Arial Narrow"/>
      <family val="2"/>
    </font>
    <font>
      <sz val="14"/>
      <color theme="1"/>
      <name val="Times New Roman"/>
      <family val="1"/>
    </font>
    <font>
      <sz val="12"/>
      <color theme="1"/>
      <name val="Times New Roman"/>
      <family val="1"/>
    </font>
    <font>
      <b/>
      <sz val="12"/>
      <color theme="0"/>
      <name val="Times New Roman"/>
      <family val="1"/>
    </font>
    <font>
      <sz val="10"/>
      <color rgb="FF383B37"/>
      <name val="Arial Narrow"/>
      <family val="2"/>
    </font>
    <font>
      <b/>
      <sz val="22"/>
      <color theme="0"/>
      <name val="Times New Roman"/>
      <family val="1"/>
    </font>
    <font>
      <b/>
      <sz val="11"/>
      <color theme="1"/>
      <name val="Times New Roman"/>
      <family val="1"/>
    </font>
    <font>
      <b/>
      <sz val="11"/>
      <color rgb="FF383B37"/>
      <name val="Arial Narrow"/>
      <family val="2"/>
    </font>
    <font>
      <b/>
      <sz val="14"/>
      <color theme="0"/>
      <name val="Arial Narrow"/>
      <family val="2"/>
    </font>
    <font>
      <b/>
      <sz val="14"/>
      <color theme="1"/>
      <name val="Arial Narrow"/>
      <family val="2"/>
    </font>
    <font>
      <sz val="10"/>
      <color rgb="FF000000"/>
      <name val="Arial Narrow"/>
      <family val="2"/>
    </font>
    <font>
      <sz val="12"/>
      <color theme="1"/>
      <name val="Arial Narrow"/>
      <family val="2"/>
    </font>
    <font>
      <b/>
      <sz val="16"/>
      <color theme="0"/>
      <name val="Arial Narrow"/>
      <family val="2"/>
    </font>
    <font>
      <i/>
      <sz val="16"/>
      <color theme="1"/>
      <name val="Calibri"/>
      <family val="2"/>
    </font>
    <font>
      <b/>
      <sz val="18"/>
      <color theme="0"/>
      <name val="Arial Narrow"/>
      <family val="2"/>
    </font>
    <font>
      <b/>
      <sz val="10"/>
      <color theme="1"/>
      <name val="Arial Narrow"/>
      <family val="2"/>
    </font>
    <font>
      <b/>
      <sz val="18"/>
      <color theme="1"/>
      <name val="Arial Narrow"/>
      <family val="2"/>
    </font>
    <font>
      <sz val="14"/>
      <color theme="1"/>
      <name val="Arial Narrow"/>
      <family val="2"/>
    </font>
    <font>
      <b/>
      <sz val="22"/>
      <color theme="1"/>
      <name val="Arial Narrow"/>
      <family val="2"/>
    </font>
    <font>
      <b/>
      <sz val="16"/>
      <color theme="1"/>
      <name val="Arial Narrow"/>
      <family val="2"/>
    </font>
    <font>
      <b/>
      <sz val="20"/>
      <color theme="1"/>
      <name val="Arial Narrow"/>
      <family val="2"/>
    </font>
    <font>
      <b/>
      <sz val="24"/>
      <color theme="1"/>
      <name val="Arial Narrow"/>
      <family val="2"/>
    </font>
    <font>
      <sz val="16"/>
      <color theme="1"/>
      <name val="Arial Narrow"/>
      <family val="2"/>
    </font>
    <font>
      <sz val="9"/>
      <color theme="1"/>
      <name val="Arial Narrow"/>
      <family val="2"/>
    </font>
    <font>
      <b/>
      <sz val="10"/>
      <color theme="0"/>
      <name val="Arial Narrow"/>
      <family val="2"/>
    </font>
    <font>
      <b/>
      <sz val="11"/>
      <color theme="1"/>
      <name val="Calibri"/>
      <family val="2"/>
    </font>
    <font>
      <b/>
      <sz val="10"/>
      <color rgb="FF383B37"/>
      <name val="Arial Narrow"/>
      <family val="2"/>
    </font>
    <font>
      <b/>
      <i/>
      <sz val="16"/>
      <color theme="1"/>
      <name val="Calibri"/>
      <family val="2"/>
    </font>
    <font>
      <sz val="16"/>
      <color theme="1"/>
      <name val="Calibri"/>
      <family val="2"/>
    </font>
    <font>
      <sz val="11"/>
      <color rgb="FFFF0000"/>
      <name val="Arial"/>
      <family val="2"/>
    </font>
    <font>
      <sz val="11"/>
      <color theme="1"/>
      <name val="Arial"/>
      <family val="2"/>
    </font>
    <font>
      <sz val="11"/>
      <color indexed="8"/>
      <name val="Arial"/>
      <family val="2"/>
    </font>
  </fonts>
  <fills count="18">
    <fill>
      <patternFill patternType="none"/>
    </fill>
    <fill>
      <patternFill patternType="gray125"/>
    </fill>
    <fill>
      <patternFill patternType="solid">
        <fgColor rgb="FF757070"/>
        <bgColor rgb="FF757070"/>
      </patternFill>
    </fill>
    <fill>
      <patternFill patternType="solid">
        <fgColor rgb="FF2F5496"/>
        <bgColor rgb="FF2F5496"/>
      </patternFill>
    </fill>
    <fill>
      <patternFill patternType="solid">
        <fgColor rgb="FF8EAADB"/>
        <bgColor rgb="FF8EAADB"/>
      </patternFill>
    </fill>
    <fill>
      <patternFill patternType="solid">
        <fgColor theme="0"/>
        <bgColor theme="0"/>
      </patternFill>
    </fill>
    <fill>
      <patternFill patternType="solid">
        <fgColor rgb="FF385623"/>
        <bgColor rgb="FF385623"/>
      </patternFill>
    </fill>
    <fill>
      <patternFill patternType="solid">
        <fgColor rgb="FF548135"/>
        <bgColor rgb="FF548135"/>
      </patternFill>
    </fill>
    <fill>
      <patternFill patternType="solid">
        <fgColor rgb="FFE2EFD9"/>
        <bgColor rgb="FFE2EFD9"/>
      </patternFill>
    </fill>
    <fill>
      <patternFill patternType="solid">
        <fgColor rgb="FFFFC000"/>
        <bgColor rgb="FFFFC000"/>
      </patternFill>
    </fill>
    <fill>
      <patternFill patternType="solid">
        <fgColor rgb="FFA8D08D"/>
        <bgColor rgb="FFA8D08D"/>
      </patternFill>
    </fill>
    <fill>
      <patternFill patternType="solid">
        <fgColor rgb="FFFF0000"/>
        <bgColor rgb="FFFF0000"/>
      </patternFill>
    </fill>
    <fill>
      <patternFill patternType="solid">
        <fgColor rgb="FFFFFF00"/>
        <bgColor rgb="FFFFFF00"/>
      </patternFill>
    </fill>
    <fill>
      <patternFill patternType="solid">
        <fgColor rgb="FF00B050"/>
        <bgColor rgb="FF00B050"/>
      </patternFill>
    </fill>
    <fill>
      <patternFill patternType="solid">
        <fgColor rgb="FFF7CAAC"/>
        <bgColor rgb="FFF7CAAC"/>
      </patternFill>
    </fill>
    <fill>
      <patternFill patternType="solid">
        <fgColor rgb="FF7F7F7F"/>
        <bgColor rgb="FF7F7F7F"/>
      </patternFill>
    </fill>
    <fill>
      <patternFill patternType="solid">
        <fgColor rgb="FFC5E0B3"/>
        <bgColor rgb="FFC5E0B3"/>
      </patternFill>
    </fill>
    <fill>
      <patternFill patternType="solid">
        <fgColor theme="0"/>
        <bgColor indexed="64"/>
      </patternFill>
    </fill>
  </fills>
  <borders count="189">
    <border>
      <left/>
      <right/>
      <top/>
      <bottom/>
      <diagonal/>
    </border>
    <border>
      <left/>
      <right/>
      <top/>
      <bottom/>
      <diagonal/>
    </border>
    <border>
      <left style="thick">
        <color rgb="FF000000"/>
      </left>
      <right/>
      <top style="thick">
        <color rgb="FF000000"/>
      </top>
      <bottom/>
      <diagonal/>
    </border>
    <border>
      <left style="medium">
        <color rgb="FF000000"/>
      </left>
      <right/>
      <top style="medium">
        <color rgb="FF000000"/>
      </top>
      <bottom/>
      <diagonal/>
    </border>
    <border>
      <left/>
      <right style="thin">
        <color rgb="FF000000"/>
      </right>
      <top style="medium">
        <color rgb="FF000000"/>
      </top>
      <bottom/>
      <diagonal/>
    </border>
    <border>
      <left/>
      <right style="thin">
        <color rgb="FF000000"/>
      </right>
      <top style="thick">
        <color rgb="FF000000"/>
      </top>
      <bottom/>
      <diagonal/>
    </border>
    <border>
      <left style="thin">
        <color rgb="FF000000"/>
      </left>
      <right/>
      <top style="medium">
        <color rgb="FF000000"/>
      </top>
      <bottom style="thin">
        <color rgb="FF000000"/>
      </bottom>
      <diagonal/>
    </border>
    <border>
      <left style="thin">
        <color rgb="FF000000"/>
      </left>
      <right/>
      <top style="thick">
        <color rgb="FF000000"/>
      </top>
      <bottom style="thin">
        <color rgb="FF000000"/>
      </bottom>
      <diagonal/>
    </border>
    <border>
      <left/>
      <right style="thin">
        <color rgb="FF000000"/>
      </right>
      <top style="thick">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right/>
      <top style="thick">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ck">
        <color rgb="FF000000"/>
      </right>
      <top style="thick">
        <color rgb="FF000000"/>
      </top>
      <bottom style="thin">
        <color rgb="FF000000"/>
      </bottom>
      <diagonal/>
    </border>
    <border>
      <left style="medium">
        <color rgb="FF000000"/>
      </left>
      <right/>
      <top/>
      <bottom/>
      <diagonal/>
    </border>
    <border>
      <left/>
      <right style="thin">
        <color rgb="FF000000"/>
      </right>
      <top/>
      <bottom/>
      <diagonal/>
    </border>
    <border>
      <left style="thick">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style="thin">
        <color rgb="FF000000"/>
      </top>
      <bottom/>
      <diagonal/>
    </border>
    <border>
      <left/>
      <right style="medium">
        <color rgb="FF000000"/>
      </right>
      <top style="thin">
        <color rgb="FF000000"/>
      </top>
      <bottom/>
      <diagonal/>
    </border>
    <border>
      <left style="thick">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ck">
        <color rgb="FF000000"/>
      </right>
      <top/>
      <bottom/>
      <diagonal/>
    </border>
    <border>
      <left/>
      <right style="medium">
        <color rgb="FF000000"/>
      </right>
      <top/>
      <bottom/>
      <diagonal/>
    </border>
    <border>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medium">
        <color rgb="FF000000"/>
      </bottom>
      <diagonal/>
    </border>
    <border>
      <left style="thick">
        <color rgb="FF000000"/>
      </left>
      <right/>
      <top/>
      <bottom/>
      <diagonal/>
    </border>
    <border>
      <left/>
      <right/>
      <top/>
      <bottom/>
      <diagonal/>
    </border>
    <border>
      <left style="medium">
        <color rgb="FF000000"/>
      </left>
      <right/>
      <top/>
      <bottom/>
      <diagonal/>
    </border>
    <border>
      <left/>
      <right/>
      <top/>
      <bottom style="medium">
        <color rgb="FF000000"/>
      </bottom>
      <diagonal/>
    </border>
    <border>
      <left/>
      <right style="medium">
        <color rgb="FF000000"/>
      </right>
      <top/>
      <bottom/>
      <diagonal/>
    </border>
    <border>
      <left/>
      <right style="thick">
        <color rgb="FF000000"/>
      </right>
      <top/>
      <bottom/>
      <diagonal/>
    </border>
    <border>
      <left/>
      <right style="thin">
        <color rgb="FF000000"/>
      </right>
      <top/>
      <bottom style="medium">
        <color rgb="FF000000"/>
      </bottom>
      <diagonal/>
    </border>
    <border>
      <left style="medium">
        <color rgb="FF000000"/>
      </left>
      <right/>
      <top/>
      <bottom/>
      <diagonal/>
    </border>
    <border>
      <left style="thick">
        <color rgb="FF000000"/>
      </left>
      <right/>
      <top/>
      <bottom/>
      <diagonal/>
    </border>
    <border>
      <left/>
      <right/>
      <top/>
      <bottom style="medium">
        <color rgb="FF000000"/>
      </bottom>
      <diagonal/>
    </border>
    <border>
      <left/>
      <right style="medium">
        <color rgb="FF000000"/>
      </right>
      <top/>
      <bottom style="medium">
        <color rgb="FF000000"/>
      </bottom>
      <diagonal/>
    </border>
    <border>
      <left/>
      <right style="thick">
        <color rgb="FF000000"/>
      </right>
      <top/>
      <bottom/>
      <diagonal/>
    </border>
    <border>
      <left/>
      <right style="medium">
        <color rgb="FF000000"/>
      </right>
      <top/>
      <bottom/>
      <diagonal/>
    </border>
    <border>
      <left style="thick">
        <color rgb="FF000000"/>
      </left>
      <right style="thick">
        <color rgb="FF000000"/>
      </right>
      <top style="thick">
        <color rgb="FF000000"/>
      </top>
      <bottom/>
      <diagonal/>
    </border>
    <border>
      <left style="thick">
        <color rgb="FF000000"/>
      </left>
      <right style="thick">
        <color rgb="FF000000"/>
      </right>
      <top style="thick">
        <color rgb="FF000000"/>
      </top>
      <bottom style="thick">
        <color rgb="FF000000"/>
      </bottom>
      <diagonal/>
    </border>
    <border>
      <left/>
      <right/>
      <top style="medium">
        <color rgb="FF000000"/>
      </top>
      <bottom/>
      <diagonal/>
    </border>
    <border>
      <left/>
      <right style="medium">
        <color rgb="FF000000"/>
      </right>
      <top style="medium">
        <color rgb="FF000000"/>
      </top>
      <bottom/>
      <diagonal/>
    </border>
    <border>
      <left/>
      <right style="thick">
        <color rgb="FF000000"/>
      </right>
      <top style="thick">
        <color rgb="FF000000"/>
      </top>
      <bottom style="thick">
        <color rgb="FF000000"/>
      </bottom>
      <diagonal/>
    </border>
    <border>
      <left style="medium">
        <color rgb="FF000000"/>
      </left>
      <right/>
      <top/>
      <bottom style="medium">
        <color rgb="FF000000"/>
      </bottom>
      <diagonal/>
    </border>
    <border>
      <left style="thick">
        <color rgb="FF000000"/>
      </left>
      <right/>
      <top style="thin">
        <color rgb="FF000000"/>
      </top>
      <bottom style="thin">
        <color rgb="FF000000"/>
      </bottom>
      <diagonal/>
    </border>
    <border>
      <left style="thick">
        <color rgb="FF000000"/>
      </left>
      <right style="thick">
        <color rgb="FF000000"/>
      </right>
      <top/>
      <bottom/>
      <diagonal/>
    </border>
    <border>
      <left style="thick">
        <color rgb="FF000000"/>
      </left>
      <right/>
      <top/>
      <bottom style="thick">
        <color rgb="FF000000"/>
      </bottom>
      <diagonal/>
    </border>
    <border>
      <left style="thick">
        <color rgb="FF000000"/>
      </left>
      <right style="thick">
        <color rgb="FF000000"/>
      </right>
      <top/>
      <bottom style="thick">
        <color rgb="FF000000"/>
      </bottom>
      <diagonal/>
    </border>
    <border>
      <left/>
      <right/>
      <top/>
      <bottom style="thick">
        <color rgb="FF000000"/>
      </bottom>
      <diagonal/>
    </border>
    <border>
      <left/>
      <right style="thick">
        <color rgb="FF000000"/>
      </right>
      <top style="thick">
        <color rgb="FF000000"/>
      </top>
      <bottom/>
      <diagonal/>
    </border>
    <border>
      <left/>
      <right style="thick">
        <color rgb="FF000000"/>
      </right>
      <top/>
      <bottom style="thick">
        <color rgb="FF000000"/>
      </bottom>
      <diagonal/>
    </border>
    <border>
      <left style="thick">
        <color rgb="FF000000"/>
      </left>
      <right style="thick">
        <color rgb="FF000000"/>
      </right>
      <top style="thick">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top/>
      <bottom/>
      <diagonal/>
    </border>
    <border>
      <left style="medium">
        <color rgb="FF000000"/>
      </left>
      <right/>
      <top style="medium">
        <color rgb="FF000000"/>
      </top>
      <bottom style="thin">
        <color rgb="FF00000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bottom style="medium">
        <color rgb="FF000000"/>
      </bottom>
      <diagonal/>
    </border>
    <border>
      <left/>
      <right style="thin">
        <color rgb="FF000000"/>
      </right>
      <top/>
      <bottom style="thin">
        <color rgb="FF000000"/>
      </bottom>
      <diagonal/>
    </border>
    <border>
      <left/>
      <right/>
      <top/>
      <bottom style="medium">
        <color rgb="FF000000"/>
      </bottom>
      <diagonal/>
    </border>
    <border>
      <left style="thin">
        <color rgb="FF000000"/>
      </left>
      <right style="medium">
        <color rgb="FF000000"/>
      </right>
      <top/>
      <bottom style="thin">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bottom style="thin">
        <color rgb="FF000000"/>
      </bottom>
      <diagonal/>
    </border>
    <border>
      <left style="medium">
        <color rgb="FF000000"/>
      </left>
      <right/>
      <top/>
      <bottom/>
      <diagonal/>
    </border>
    <border>
      <left/>
      <right style="thin">
        <color rgb="FF000000"/>
      </right>
      <top/>
      <bottom/>
      <diagonal/>
    </border>
    <border>
      <left style="medium">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style="thick">
        <color rgb="FF000000"/>
      </top>
      <bottom/>
      <diagonal/>
    </border>
    <border>
      <left style="thin">
        <color rgb="FF000000"/>
      </left>
      <right style="thin">
        <color rgb="FF000000"/>
      </right>
      <top style="thick">
        <color rgb="FF000000"/>
      </top>
      <bottom/>
      <diagonal/>
    </border>
    <border>
      <left style="thin">
        <color rgb="FF000000"/>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n">
        <color rgb="FF000000"/>
      </bottom>
      <diagonal/>
    </border>
    <border>
      <left style="thick">
        <color rgb="FF000000"/>
      </left>
      <right style="thick">
        <color rgb="FF000000"/>
      </right>
      <top style="thick">
        <color rgb="FF000000"/>
      </top>
      <bottom style="thin">
        <color rgb="FF000000"/>
      </bottom>
      <diagonal/>
    </border>
    <border>
      <left/>
      <right/>
      <top style="thick">
        <color rgb="FF000000"/>
      </top>
      <bottom/>
      <diagonal/>
    </border>
    <border>
      <left style="thick">
        <color rgb="FF000000"/>
      </left>
      <right style="medium">
        <color rgb="FF000000"/>
      </right>
      <top style="thick">
        <color rgb="FF000000"/>
      </top>
      <bottom/>
      <diagonal/>
    </border>
    <border>
      <left style="medium">
        <color rgb="FF000000"/>
      </left>
      <right style="medium">
        <color rgb="FF000000"/>
      </right>
      <top style="thick">
        <color rgb="FF000000"/>
      </top>
      <bottom/>
      <diagonal/>
    </border>
    <border>
      <left style="medium">
        <color rgb="FF000000"/>
      </left>
      <right/>
      <top style="thick">
        <color rgb="FF000000"/>
      </top>
      <bottom/>
      <diagonal/>
    </border>
    <border>
      <left/>
      <right style="medium">
        <color rgb="FF000000"/>
      </right>
      <top style="thick">
        <color rgb="FF000000"/>
      </top>
      <bottom/>
      <diagonal/>
    </border>
    <border>
      <left style="medium">
        <color rgb="FF000000"/>
      </left>
      <right style="thick">
        <color rgb="FF000000"/>
      </right>
      <top style="thick">
        <color rgb="FF000000"/>
      </top>
      <bottom/>
      <diagonal/>
    </border>
    <border>
      <left style="thick">
        <color rgb="FF000000"/>
      </left>
      <right/>
      <top/>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right/>
      <top style="thin">
        <color rgb="FF000000"/>
      </top>
      <bottom style="thin">
        <color rgb="FF000000"/>
      </bottom>
      <diagonal/>
    </border>
    <border>
      <left style="thick">
        <color rgb="FF000000"/>
      </left>
      <right style="thick">
        <color rgb="FF000000"/>
      </right>
      <top style="thin">
        <color rgb="FF000000"/>
      </top>
      <bottom/>
      <diagonal/>
    </border>
    <border>
      <left/>
      <right style="thick">
        <color rgb="FF000000"/>
      </right>
      <top/>
      <bottom style="thin">
        <color rgb="FF000000"/>
      </bottom>
      <diagonal/>
    </border>
    <border>
      <left/>
      <right/>
      <top/>
      <bottom style="thin">
        <color rgb="FF000000"/>
      </bottom>
      <diagonal/>
    </border>
    <border>
      <left style="thick">
        <color rgb="FF000000"/>
      </left>
      <right style="medium">
        <color rgb="FF000000"/>
      </right>
      <top/>
      <bottom/>
      <diagonal/>
    </border>
    <border>
      <left style="medium">
        <color rgb="FF000000"/>
      </left>
      <right style="medium">
        <color rgb="FF000000"/>
      </right>
      <top/>
      <bottom/>
      <diagonal/>
    </border>
    <border>
      <left style="medium">
        <color rgb="FF000000"/>
      </left>
      <right style="thick">
        <color rgb="FF000000"/>
      </right>
      <top/>
      <bottom/>
      <diagonal/>
    </border>
    <border>
      <left style="thick">
        <color rgb="FF000000"/>
      </left>
      <right/>
      <top/>
      <bottom style="medium">
        <color rgb="FF000000"/>
      </bottom>
      <diagonal/>
    </border>
    <border>
      <left style="thin">
        <color rgb="FF000000"/>
      </left>
      <right style="thin">
        <color rgb="FF000000"/>
      </right>
      <top/>
      <bottom style="medium">
        <color rgb="FF000000"/>
      </bottom>
      <diagonal/>
    </border>
    <border>
      <left/>
      <right style="thick">
        <color rgb="FF000000"/>
      </right>
      <top/>
      <bottom style="medium">
        <color rgb="FF000000"/>
      </bottom>
      <diagonal/>
    </border>
    <border>
      <left style="thick">
        <color rgb="FF000000"/>
      </left>
      <right style="thin">
        <color rgb="FF000000"/>
      </right>
      <top/>
      <bottom style="medium">
        <color rgb="FF000000"/>
      </bottom>
      <diagonal/>
    </border>
    <border>
      <left style="thin">
        <color rgb="FF000000"/>
      </left>
      <right style="thick">
        <color rgb="FF000000"/>
      </right>
      <top/>
      <bottom style="medium">
        <color rgb="FF000000"/>
      </bottom>
      <diagonal/>
    </border>
    <border>
      <left style="thick">
        <color rgb="FF000000"/>
      </left>
      <right style="thin">
        <color rgb="FF000000"/>
      </right>
      <top style="thin">
        <color rgb="FF000000"/>
      </top>
      <bottom style="medium">
        <color rgb="FF000000"/>
      </bottom>
      <diagonal/>
    </border>
    <border>
      <left style="thick">
        <color rgb="FF000000"/>
      </left>
      <right style="thick">
        <color rgb="FF000000"/>
      </right>
      <top/>
      <bottom style="medium">
        <color rgb="FF000000"/>
      </bottom>
      <diagonal/>
    </border>
    <border>
      <left style="thin">
        <color rgb="FF000000"/>
      </left>
      <right style="thick">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ck">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ck">
        <color rgb="FF000000"/>
      </right>
      <top/>
      <bottom style="medium">
        <color rgb="FF000000"/>
      </bottom>
      <diagonal/>
    </border>
    <border>
      <left style="thick">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style="thick">
        <color rgb="FF000000"/>
      </right>
      <top/>
      <bottom style="thin">
        <color rgb="FF000000"/>
      </bottom>
      <diagonal/>
    </border>
    <border>
      <left style="thick">
        <color rgb="FF000000"/>
      </left>
      <right/>
      <top style="thin">
        <color rgb="FF000000"/>
      </top>
      <bottom/>
      <diagonal/>
    </border>
    <border>
      <left style="thick">
        <color rgb="FF000000"/>
      </left>
      <right style="thin">
        <color rgb="FF000000"/>
      </right>
      <top style="thin">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style="thin">
        <color rgb="FF000000"/>
      </right>
      <top/>
      <bottom/>
      <diagonal/>
    </border>
    <border>
      <left style="thin">
        <color rgb="FF000000"/>
      </left>
      <right style="thick">
        <color rgb="FF000000"/>
      </right>
      <top/>
      <bottom/>
      <diagonal/>
    </border>
    <border>
      <left style="thick">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thin">
        <color rgb="FF000000"/>
      </bottom>
      <diagonal/>
    </border>
    <border>
      <left/>
      <right/>
      <top/>
      <bottom/>
      <diagonal/>
    </border>
    <border>
      <left/>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ck">
        <color rgb="FF000000"/>
      </left>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ck">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style="thick">
        <color rgb="FF000000"/>
      </left>
      <right style="thick">
        <color rgb="FF000000"/>
      </right>
      <top style="thin">
        <color rgb="FF000000"/>
      </top>
      <bottom style="thick">
        <color rgb="FF000000"/>
      </bottom>
      <diagonal/>
    </border>
    <border>
      <left/>
      <right style="thin">
        <color rgb="FF000000"/>
      </right>
      <top style="thin">
        <color rgb="FF000000"/>
      </top>
      <bottom style="thick">
        <color rgb="FF000000"/>
      </bottom>
      <diagonal/>
    </border>
    <border>
      <left style="medium">
        <color rgb="FF000000"/>
      </left>
      <right style="thin">
        <color rgb="FF000000"/>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s>
  <cellStyleXfs count="1">
    <xf numFmtId="0" fontId="0" fillId="0" borderId="0"/>
  </cellStyleXfs>
  <cellXfs count="600">
    <xf numFmtId="0" fontId="0" fillId="0" borderId="0" xfId="0" applyFont="1" applyAlignment="1"/>
    <xf numFmtId="0" fontId="1" fillId="2" borderId="1" xfId="0" applyFont="1" applyFill="1" applyBorder="1"/>
    <xf numFmtId="0" fontId="2" fillId="2" borderId="1" xfId="0" applyFont="1" applyFill="1" applyBorder="1"/>
    <xf numFmtId="0" fontId="7" fillId="0" borderId="12" xfId="0" applyFont="1" applyBorder="1" applyAlignment="1">
      <alignment vertical="center" wrapText="1"/>
    </xf>
    <xf numFmtId="0" fontId="7" fillId="0" borderId="17" xfId="0" applyFont="1" applyBorder="1" applyAlignment="1">
      <alignment horizontal="center" vertical="center" wrapText="1"/>
    </xf>
    <xf numFmtId="0" fontId="7" fillId="0" borderId="23" xfId="0" applyFont="1" applyBorder="1" applyAlignment="1">
      <alignment vertical="center" wrapText="1"/>
    </xf>
    <xf numFmtId="0" fontId="1" fillId="5" borderId="51" xfId="0" applyFont="1" applyFill="1" applyBorder="1"/>
    <xf numFmtId="0" fontId="1" fillId="5" borderId="52" xfId="0" applyFont="1" applyFill="1" applyBorder="1"/>
    <xf numFmtId="0" fontId="1" fillId="5" borderId="1" xfId="0" applyFont="1" applyFill="1" applyBorder="1"/>
    <xf numFmtId="0" fontId="1" fillId="5" borderId="55" xfId="0" applyFont="1" applyFill="1" applyBorder="1"/>
    <xf numFmtId="0" fontId="1" fillId="5" borderId="56" xfId="0" applyFont="1" applyFill="1" applyBorder="1"/>
    <xf numFmtId="0" fontId="15" fillId="8" borderId="58" xfId="0" applyFont="1" applyFill="1" applyBorder="1" applyAlignment="1">
      <alignment horizontal="center" vertical="center"/>
    </xf>
    <xf numFmtId="0" fontId="17" fillId="5" borderId="52" xfId="0" applyFont="1" applyFill="1" applyBorder="1" applyAlignment="1">
      <alignment horizontal="center"/>
    </xf>
    <xf numFmtId="0" fontId="1" fillId="9" borderId="61" xfId="0" applyFont="1" applyFill="1" applyBorder="1"/>
    <xf numFmtId="0" fontId="18" fillId="5" borderId="1" xfId="0" applyFont="1" applyFill="1" applyBorder="1" applyAlignment="1">
      <alignment horizontal="center"/>
    </xf>
    <xf numFmtId="0" fontId="1" fillId="9" borderId="58" xfId="0" applyFont="1" applyFill="1" applyBorder="1"/>
    <xf numFmtId="0" fontId="20" fillId="5" borderId="55" xfId="0" applyFont="1" applyFill="1" applyBorder="1" applyAlignment="1">
      <alignment horizontal="center"/>
    </xf>
    <xf numFmtId="0" fontId="1" fillId="11" borderId="58" xfId="0" applyFont="1" applyFill="1" applyBorder="1"/>
    <xf numFmtId="0" fontId="1" fillId="12" borderId="61" xfId="0" applyFont="1" applyFill="1" applyBorder="1"/>
    <xf numFmtId="0" fontId="1" fillId="13" borderId="61" xfId="0" applyFont="1" applyFill="1" applyBorder="1"/>
    <xf numFmtId="0" fontId="1" fillId="12" borderId="58" xfId="0" applyFont="1" applyFill="1" applyBorder="1"/>
    <xf numFmtId="0" fontId="1" fillId="13" borderId="58" xfId="0" applyFont="1" applyFill="1" applyBorder="1"/>
    <xf numFmtId="0" fontId="1" fillId="5" borderId="65" xfId="0" applyFont="1" applyFill="1" applyBorder="1"/>
    <xf numFmtId="0" fontId="1" fillId="5" borderId="67" xfId="0" applyFont="1" applyFill="1" applyBorder="1"/>
    <xf numFmtId="0" fontId="1" fillId="13" borderId="68" xfId="0" applyFont="1" applyFill="1" applyBorder="1"/>
    <xf numFmtId="0" fontId="1" fillId="5" borderId="69" xfId="0" applyFont="1" applyFill="1" applyBorder="1"/>
    <xf numFmtId="0" fontId="1" fillId="13" borderId="70" xfId="0" applyFont="1" applyFill="1" applyBorder="1"/>
    <xf numFmtId="0" fontId="1" fillId="12" borderId="70" xfId="0" applyFont="1" applyFill="1" applyBorder="1"/>
    <xf numFmtId="0" fontId="1" fillId="9" borderId="70" xfId="0" applyFont="1" applyFill="1" applyBorder="1"/>
    <xf numFmtId="0" fontId="1" fillId="11" borderId="70" xfId="0" applyFont="1" applyFill="1" applyBorder="1"/>
    <xf numFmtId="0" fontId="28" fillId="5" borderId="1" xfId="0" applyFont="1" applyFill="1" applyBorder="1" applyAlignment="1">
      <alignment horizontal="center" vertical="center"/>
    </xf>
    <xf numFmtId="0" fontId="19" fillId="10" borderId="74" xfId="0" applyFont="1" applyFill="1" applyBorder="1" applyAlignment="1">
      <alignment horizontal="center" vertical="center" wrapText="1"/>
    </xf>
    <xf numFmtId="0" fontId="8" fillId="10" borderId="75" xfId="0" applyFont="1" applyFill="1" applyBorder="1" applyAlignment="1">
      <alignment horizontal="center" vertical="center" wrapText="1"/>
    </xf>
    <xf numFmtId="0" fontId="19" fillId="8" borderId="75" xfId="0" applyFont="1" applyFill="1" applyBorder="1" applyAlignment="1">
      <alignment vertical="center" wrapText="1"/>
    </xf>
    <xf numFmtId="0" fontId="8" fillId="8" borderId="75" xfId="0" applyFont="1" applyFill="1" applyBorder="1" applyAlignment="1">
      <alignment wrapText="1"/>
    </xf>
    <xf numFmtId="0" fontId="24" fillId="5" borderId="1" xfId="0" applyFont="1" applyFill="1" applyBorder="1" applyAlignment="1">
      <alignment horizontal="center" vertical="center"/>
    </xf>
    <xf numFmtId="0" fontId="19" fillId="8" borderId="75" xfId="0" applyFont="1" applyFill="1" applyBorder="1" applyAlignment="1">
      <alignment horizontal="center" vertical="center" wrapText="1"/>
    </xf>
    <xf numFmtId="0" fontId="21" fillId="5" borderId="1" xfId="0" applyFont="1" applyFill="1" applyBorder="1" applyAlignment="1">
      <alignment horizontal="center" vertical="center"/>
    </xf>
    <xf numFmtId="0" fontId="19" fillId="8" borderId="75" xfId="0" applyFont="1" applyFill="1" applyBorder="1" applyAlignment="1">
      <alignment horizontal="left" vertical="center" wrapText="1"/>
    </xf>
    <xf numFmtId="0" fontId="9" fillId="10" borderId="83" xfId="0" applyFont="1" applyFill="1" applyBorder="1" applyAlignment="1">
      <alignment horizontal="center" vertical="center" wrapText="1"/>
    </xf>
    <xf numFmtId="0" fontId="9" fillId="10" borderId="84" xfId="0" applyFont="1" applyFill="1" applyBorder="1" applyAlignment="1">
      <alignment horizontal="center" vertical="center" wrapText="1"/>
    </xf>
    <xf numFmtId="0" fontId="9" fillId="10" borderId="87" xfId="0" applyFont="1" applyFill="1" applyBorder="1" applyAlignment="1">
      <alignment horizontal="center" vertical="center" wrapText="1"/>
    </xf>
    <xf numFmtId="0" fontId="23" fillId="5" borderId="1" xfId="0" applyFont="1" applyFill="1" applyBorder="1"/>
    <xf numFmtId="0" fontId="23" fillId="5" borderId="1" xfId="0" applyFont="1" applyFill="1" applyBorder="1" applyAlignment="1">
      <alignment vertical="center"/>
    </xf>
    <xf numFmtId="0" fontId="8" fillId="8" borderId="89" xfId="0" applyFont="1" applyFill="1" applyBorder="1" applyAlignment="1">
      <alignment horizontal="center" vertical="center" wrapText="1"/>
    </xf>
    <xf numFmtId="0" fontId="31" fillId="8" borderId="90" xfId="0" applyFont="1" applyFill="1" applyBorder="1" applyAlignment="1">
      <alignment vertical="center" wrapText="1"/>
    </xf>
    <xf numFmtId="0" fontId="1" fillId="5" borderId="92" xfId="0" applyFont="1" applyFill="1" applyBorder="1"/>
    <xf numFmtId="0" fontId="1" fillId="5" borderId="94" xfId="0" applyFont="1" applyFill="1" applyBorder="1"/>
    <xf numFmtId="0" fontId="32" fillId="8" borderId="95" xfId="0" applyFont="1" applyFill="1" applyBorder="1" applyAlignment="1">
      <alignment vertical="center" wrapText="1"/>
    </xf>
    <xf numFmtId="0" fontId="1" fillId="5" borderId="96" xfId="0" applyFont="1" applyFill="1" applyBorder="1"/>
    <xf numFmtId="0" fontId="6" fillId="10" borderId="84" xfId="0" applyFont="1" applyFill="1" applyBorder="1" applyAlignment="1">
      <alignment horizontal="center" vertical="center"/>
    </xf>
    <xf numFmtId="0" fontId="6" fillId="10" borderId="87" xfId="0" applyFont="1" applyFill="1" applyBorder="1" applyAlignment="1">
      <alignment horizontal="center" vertical="center"/>
    </xf>
    <xf numFmtId="0" fontId="7" fillId="8" borderId="89" xfId="0" applyFont="1" applyFill="1" applyBorder="1" applyAlignment="1">
      <alignment horizontal="center" vertical="center" wrapText="1"/>
    </xf>
    <xf numFmtId="0" fontId="8" fillId="8" borderId="90" xfId="0" applyFont="1" applyFill="1" applyBorder="1"/>
    <xf numFmtId="0" fontId="8" fillId="8" borderId="95" xfId="0" applyFont="1" applyFill="1" applyBorder="1"/>
    <xf numFmtId="0" fontId="7" fillId="8" borderId="105" xfId="0" applyFont="1" applyFill="1" applyBorder="1" applyAlignment="1">
      <alignment horizontal="center" vertical="center" wrapText="1"/>
    </xf>
    <xf numFmtId="0" fontId="8" fillId="8" borderId="106" xfId="0" applyFont="1" applyFill="1" applyBorder="1"/>
    <xf numFmtId="0" fontId="8" fillId="8" borderId="23" xfId="0" applyFont="1" applyFill="1" applyBorder="1"/>
    <xf numFmtId="0" fontId="8" fillId="8" borderId="105" xfId="0" applyFont="1" applyFill="1" applyBorder="1" applyAlignment="1">
      <alignment horizontal="center" vertical="center" wrapText="1"/>
    </xf>
    <xf numFmtId="0" fontId="31" fillId="8" borderId="106" xfId="0" applyFont="1" applyFill="1" applyBorder="1" applyAlignment="1">
      <alignment vertical="center" wrapText="1"/>
    </xf>
    <xf numFmtId="0" fontId="32" fillId="8" borderId="23" xfId="0" applyFont="1" applyFill="1" applyBorder="1" applyAlignment="1">
      <alignment vertical="center" wrapText="1"/>
    </xf>
    <xf numFmtId="0" fontId="8" fillId="8" borderId="83" xfId="0" applyFont="1" applyFill="1" applyBorder="1" applyAlignment="1">
      <alignment horizontal="center" vertical="center" wrapText="1"/>
    </xf>
    <xf numFmtId="0" fontId="31" fillId="8" borderId="84" xfId="0" applyFont="1" applyFill="1" applyBorder="1" applyAlignment="1">
      <alignment vertical="center" wrapText="1"/>
    </xf>
    <xf numFmtId="0" fontId="32" fillId="8" borderId="87" xfId="0" applyFont="1" applyFill="1" applyBorder="1" applyAlignment="1">
      <alignment vertical="center" wrapText="1"/>
    </xf>
    <xf numFmtId="0" fontId="6" fillId="8" borderId="106" xfId="0" applyFont="1" applyFill="1" applyBorder="1"/>
    <xf numFmtId="0" fontId="6" fillId="8" borderId="23" xfId="0" applyFont="1" applyFill="1" applyBorder="1"/>
    <xf numFmtId="0" fontId="31" fillId="8" borderId="105" xfId="0" applyFont="1" applyFill="1" applyBorder="1" applyAlignment="1">
      <alignment vertical="center"/>
    </xf>
    <xf numFmtId="0" fontId="31" fillId="8" borderId="83" xfId="0" applyFont="1" applyFill="1" applyBorder="1" applyAlignment="1">
      <alignment vertical="center"/>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6" fillId="10" borderId="83" xfId="0" applyFont="1" applyFill="1" applyBorder="1" applyAlignment="1">
      <alignment horizontal="center" vertical="center" wrapText="1"/>
    </xf>
    <xf numFmtId="0" fontId="6" fillId="10" borderId="84" xfId="0" applyFont="1" applyFill="1" applyBorder="1" applyAlignment="1">
      <alignment horizontal="center" vertical="center" wrapText="1"/>
    </xf>
    <xf numFmtId="0" fontId="6" fillId="10" borderId="87" xfId="0" applyFont="1" applyFill="1" applyBorder="1" applyAlignment="1">
      <alignment horizontal="center" vertical="center" wrapText="1"/>
    </xf>
    <xf numFmtId="0" fontId="31" fillId="8" borderId="89" xfId="0" applyFont="1" applyFill="1" applyBorder="1" applyAlignment="1">
      <alignment horizontal="center" vertical="center"/>
    </xf>
    <xf numFmtId="0" fontId="8" fillId="8" borderId="90" xfId="0" applyFont="1" applyFill="1" applyBorder="1" applyAlignment="1">
      <alignment horizontal="center" vertical="center" wrapText="1"/>
    </xf>
    <xf numFmtId="0" fontId="8" fillId="8" borderId="95" xfId="0" applyFont="1" applyFill="1" applyBorder="1" applyAlignment="1">
      <alignment horizontal="center" vertical="center" wrapText="1"/>
    </xf>
    <xf numFmtId="0" fontId="31" fillId="8" borderId="105" xfId="0" applyFont="1" applyFill="1" applyBorder="1" applyAlignment="1">
      <alignment horizontal="center" vertical="center"/>
    </xf>
    <xf numFmtId="0" fontId="8" fillId="8" borderId="106" xfId="0" applyFont="1" applyFill="1" applyBorder="1" applyAlignment="1">
      <alignment horizontal="center" vertical="center" wrapText="1"/>
    </xf>
    <xf numFmtId="0" fontId="8" fillId="8" borderId="23" xfId="0" applyFont="1" applyFill="1" applyBorder="1" applyAlignment="1">
      <alignment horizontal="center" vertical="center" wrapText="1"/>
    </xf>
    <xf numFmtId="0" fontId="31" fillId="8" borderId="83" xfId="0" applyFont="1" applyFill="1" applyBorder="1" applyAlignment="1">
      <alignment horizontal="center" vertical="center"/>
    </xf>
    <xf numFmtId="0" fontId="8" fillId="8" borderId="84" xfId="0" applyFont="1" applyFill="1" applyBorder="1" applyAlignment="1">
      <alignment horizontal="center" vertical="center" wrapText="1"/>
    </xf>
    <xf numFmtId="0" fontId="8" fillId="8" borderId="87" xfId="0" applyFont="1" applyFill="1" applyBorder="1" applyAlignment="1">
      <alignment horizontal="center" vertical="center" wrapText="1"/>
    </xf>
    <xf numFmtId="0" fontId="31" fillId="8" borderId="115" xfId="0" applyFont="1" applyFill="1" applyBorder="1" applyAlignment="1">
      <alignment horizontal="center" vertical="center"/>
    </xf>
    <xf numFmtId="0" fontId="9" fillId="10" borderId="105" xfId="0" applyFont="1" applyFill="1" applyBorder="1" applyAlignment="1">
      <alignment horizontal="center" vertical="center" wrapText="1"/>
    </xf>
    <xf numFmtId="0" fontId="9" fillId="10" borderId="106" xfId="0" applyFont="1" applyFill="1" applyBorder="1" applyAlignment="1">
      <alignment horizontal="center" vertical="center" wrapText="1"/>
    </xf>
    <xf numFmtId="0" fontId="9" fillId="10" borderId="23" xfId="0" applyFont="1" applyFill="1" applyBorder="1" applyAlignment="1">
      <alignment horizontal="center" vertical="center" wrapText="1"/>
    </xf>
    <xf numFmtId="0" fontId="33" fillId="8" borderId="105" xfId="0" applyFont="1" applyFill="1" applyBorder="1" applyAlignment="1">
      <alignment horizontal="center" vertical="center"/>
    </xf>
    <xf numFmtId="0" fontId="33" fillId="8" borderId="106" xfId="0" applyFont="1" applyFill="1" applyBorder="1" applyAlignment="1">
      <alignment horizontal="center" vertical="center"/>
    </xf>
    <xf numFmtId="0" fontId="31" fillId="8" borderId="23" xfId="0" applyFont="1" applyFill="1" applyBorder="1" applyAlignment="1">
      <alignment horizontal="center" vertical="center"/>
    </xf>
    <xf numFmtId="0" fontId="33" fillId="8" borderId="105" xfId="0" applyFont="1" applyFill="1" applyBorder="1" applyAlignment="1">
      <alignment horizontal="center" vertical="center" wrapText="1"/>
    </xf>
    <xf numFmtId="0" fontId="33" fillId="8" borderId="106"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23" fillId="5" borderId="1" xfId="0" applyFont="1" applyFill="1" applyBorder="1" applyAlignment="1">
      <alignment horizontal="center" vertical="center"/>
    </xf>
    <xf numFmtId="0" fontId="33" fillId="8" borderId="83" xfId="0" applyFont="1" applyFill="1" applyBorder="1" applyAlignment="1">
      <alignment horizontal="center" vertical="center" wrapText="1"/>
    </xf>
    <xf numFmtId="0" fontId="33" fillId="8" borderId="84" xfId="0" applyFont="1" applyFill="1" applyBorder="1" applyAlignment="1">
      <alignment horizontal="center" vertical="center"/>
    </xf>
    <xf numFmtId="0" fontId="31" fillId="8" borderId="87" xfId="0" applyFont="1" applyFill="1" applyBorder="1" applyAlignment="1">
      <alignment horizontal="center" vertical="center"/>
    </xf>
    <xf numFmtId="0" fontId="23" fillId="8" borderId="106" xfId="0" applyFont="1" applyFill="1" applyBorder="1" applyAlignment="1">
      <alignment vertical="center"/>
    </xf>
    <xf numFmtId="0" fontId="6" fillId="10" borderId="106" xfId="0" applyFont="1" applyFill="1" applyBorder="1" applyAlignment="1">
      <alignment horizontal="center" vertical="center" wrapText="1"/>
    </xf>
    <xf numFmtId="0" fontId="6" fillId="10" borderId="23" xfId="0" applyFont="1" applyFill="1" applyBorder="1" applyAlignment="1">
      <alignment horizontal="center" vertical="center" wrapText="1"/>
    </xf>
    <xf numFmtId="0" fontId="8" fillId="8" borderId="106" xfId="0" applyFont="1" applyFill="1" applyBorder="1" applyAlignment="1">
      <alignment horizontal="left" vertical="center" wrapText="1"/>
    </xf>
    <xf numFmtId="0" fontId="8" fillId="8" borderId="106" xfId="0" applyFont="1" applyFill="1" applyBorder="1" applyAlignment="1">
      <alignment vertical="center"/>
    </xf>
    <xf numFmtId="0" fontId="8" fillId="8" borderId="106" xfId="0" applyFont="1" applyFill="1" applyBorder="1" applyAlignment="1">
      <alignment horizontal="center" vertical="center"/>
    </xf>
    <xf numFmtId="0" fontId="8" fillId="8" borderId="23" xfId="0" applyFont="1" applyFill="1" applyBorder="1" applyAlignment="1">
      <alignment horizontal="center" vertical="center"/>
    </xf>
    <xf numFmtId="0" fontId="8" fillId="8" borderId="106" xfId="0" applyFont="1" applyFill="1" applyBorder="1" applyAlignment="1">
      <alignment vertical="center" wrapText="1"/>
    </xf>
    <xf numFmtId="0" fontId="5" fillId="3" borderId="117" xfId="0" applyFont="1" applyFill="1" applyBorder="1" applyAlignment="1">
      <alignment horizontal="center" vertical="center" wrapText="1"/>
    </xf>
    <xf numFmtId="0" fontId="7" fillId="0" borderId="12" xfId="0" applyFont="1" applyBorder="1" applyAlignment="1">
      <alignment horizontal="center" vertical="center" wrapText="1"/>
    </xf>
    <xf numFmtId="0" fontId="5" fillId="3" borderId="106" xfId="0" applyFont="1" applyFill="1" applyBorder="1" applyAlignment="1">
      <alignment horizontal="center" vertical="center" wrapText="1"/>
    </xf>
    <xf numFmtId="0" fontId="7" fillId="0" borderId="23" xfId="0" applyFont="1" applyBorder="1" applyAlignment="1">
      <alignment horizontal="center" vertical="center" wrapText="1"/>
    </xf>
    <xf numFmtId="0" fontId="7" fillId="10" borderId="106" xfId="0" applyFont="1" applyFill="1" applyBorder="1" applyAlignment="1">
      <alignment horizontal="center" vertical="center" wrapText="1"/>
    </xf>
    <xf numFmtId="0" fontId="38" fillId="10" borderId="106" xfId="0" applyFont="1" applyFill="1" applyBorder="1" applyAlignment="1">
      <alignment horizontal="center" vertical="center" wrapText="1"/>
    </xf>
    <xf numFmtId="0" fontId="7" fillId="8" borderId="106" xfId="0" applyFont="1" applyFill="1" applyBorder="1" applyAlignment="1">
      <alignment vertical="center"/>
    </xf>
    <xf numFmtId="0" fontId="41" fillId="8" borderId="121" xfId="0" applyFont="1" applyFill="1" applyBorder="1" applyAlignment="1">
      <alignment horizontal="center" vertical="center" wrapText="1"/>
    </xf>
    <xf numFmtId="0" fontId="7" fillId="8" borderId="106" xfId="0" applyFont="1" applyFill="1" applyBorder="1" applyAlignment="1">
      <alignment horizontal="center" vertical="center" wrapText="1"/>
    </xf>
    <xf numFmtId="0" fontId="41" fillId="8" borderId="106" xfId="0" applyFont="1" applyFill="1" applyBorder="1" applyAlignment="1">
      <alignment horizontal="center" vertical="center" wrapText="1"/>
    </xf>
    <xf numFmtId="0" fontId="42" fillId="0" borderId="106" xfId="0" applyFont="1" applyBorder="1" applyAlignment="1">
      <alignment horizontal="center" vertical="center"/>
    </xf>
    <xf numFmtId="0" fontId="7" fillId="8" borderId="106" xfId="0" applyFont="1" applyFill="1" applyBorder="1" applyAlignment="1">
      <alignment vertical="center" wrapText="1"/>
    </xf>
    <xf numFmtId="0" fontId="41" fillId="14" borderId="121" xfId="0" applyFont="1" applyFill="1" applyBorder="1" applyAlignment="1">
      <alignment horizontal="center" vertical="center" wrapText="1"/>
    </xf>
    <xf numFmtId="0" fontId="7" fillId="14" borderId="106" xfId="0" applyFont="1" applyFill="1" applyBorder="1" applyAlignment="1">
      <alignment horizontal="center" vertical="center" wrapText="1"/>
    </xf>
    <xf numFmtId="0" fontId="41" fillId="14" borderId="106" xfId="0" applyFont="1" applyFill="1" applyBorder="1" applyAlignment="1">
      <alignment horizontal="center" vertical="center" wrapText="1"/>
    </xf>
    <xf numFmtId="0" fontId="42" fillId="14" borderId="106" xfId="0" applyFont="1" applyFill="1" applyBorder="1" applyAlignment="1">
      <alignment horizontal="center" vertical="center"/>
    </xf>
    <xf numFmtId="0" fontId="33" fillId="14" borderId="106" xfId="0" applyFont="1" applyFill="1" applyBorder="1" applyAlignment="1">
      <alignment horizontal="center" vertical="center" wrapText="1"/>
    </xf>
    <xf numFmtId="0" fontId="7" fillId="8" borderId="106" xfId="0" applyFont="1" applyFill="1" applyBorder="1" applyAlignment="1">
      <alignment horizontal="left" vertical="center" wrapText="1"/>
    </xf>
    <xf numFmtId="0" fontId="1" fillId="2" borderId="1" xfId="0" applyFont="1" applyFill="1" applyBorder="1" applyAlignment="1">
      <alignment horizontal="center"/>
    </xf>
    <xf numFmtId="0" fontId="7" fillId="0" borderId="122" xfId="0" applyFont="1" applyBorder="1" applyAlignment="1">
      <alignment horizontal="center" vertical="center" wrapText="1"/>
    </xf>
    <xf numFmtId="0" fontId="7" fillId="0" borderId="123" xfId="0" applyFont="1" applyBorder="1" applyAlignment="1">
      <alignment horizontal="center" vertical="center" wrapText="1"/>
    </xf>
    <xf numFmtId="0" fontId="38" fillId="10" borderId="129" xfId="0" applyFont="1" applyFill="1" applyBorder="1" applyAlignment="1">
      <alignment horizontal="center" vertical="center" wrapText="1"/>
    </xf>
    <xf numFmtId="0" fontId="7" fillId="10" borderId="151" xfId="0" applyFont="1" applyFill="1" applyBorder="1" applyAlignment="1">
      <alignment horizontal="center" vertical="center" wrapText="1"/>
    </xf>
    <xf numFmtId="0" fontId="7" fillId="10" borderId="84" xfId="0" applyFont="1" applyFill="1" applyBorder="1" applyAlignment="1">
      <alignment horizontal="center" vertical="center" wrapText="1"/>
    </xf>
    <xf numFmtId="0" fontId="43" fillId="10" borderId="151" xfId="0" applyFont="1" applyFill="1" applyBorder="1" applyAlignment="1">
      <alignment horizontal="center" vertical="center" wrapText="1"/>
    </xf>
    <xf numFmtId="0" fontId="43" fillId="10" borderId="153" xfId="0" applyFont="1" applyFill="1" applyBorder="1" applyAlignment="1">
      <alignment horizontal="center" vertical="center" wrapText="1"/>
    </xf>
    <xf numFmtId="0" fontId="43" fillId="10" borderId="154" xfId="0" applyFont="1" applyFill="1" applyBorder="1" applyAlignment="1">
      <alignment horizontal="center" vertical="center" wrapText="1"/>
    </xf>
    <xf numFmtId="0" fontId="9" fillId="0" borderId="28" xfId="0" applyFont="1" applyBorder="1" applyAlignment="1">
      <alignment horizontal="left" vertical="center"/>
    </xf>
    <xf numFmtId="0" fontId="45" fillId="0" borderId="102" xfId="0" applyFont="1" applyBorder="1" applyAlignment="1">
      <alignment vertical="center"/>
    </xf>
    <xf numFmtId="0" fontId="7" fillId="0" borderId="103" xfId="0" applyFont="1" applyBorder="1" applyAlignment="1">
      <alignment horizontal="center" vertical="center" wrapText="1"/>
    </xf>
    <xf numFmtId="0" fontId="7" fillId="0" borderId="158" xfId="0" applyFont="1" applyBorder="1" applyAlignment="1">
      <alignment horizontal="center" vertical="center" wrapText="1"/>
    </xf>
    <xf numFmtId="0" fontId="7" fillId="0" borderId="102" xfId="0" applyFont="1" applyBorder="1" applyAlignment="1">
      <alignment wrapText="1"/>
    </xf>
    <xf numFmtId="0" fontId="7" fillId="0" borderId="159" xfId="0" applyFont="1" applyBorder="1" applyAlignment="1">
      <alignment horizontal="center" vertical="center" wrapText="1"/>
    </xf>
    <xf numFmtId="0" fontId="7" fillId="0" borderId="102" xfId="0" applyFont="1" applyBorder="1" applyAlignment="1">
      <alignment horizontal="center" vertical="center" wrapText="1"/>
    </xf>
    <xf numFmtId="0" fontId="9" fillId="0" borderId="102" xfId="0" applyFont="1" applyBorder="1" applyAlignment="1">
      <alignment horizontal="center" vertical="center" wrapText="1"/>
    </xf>
    <xf numFmtId="0" fontId="42" fillId="0" borderId="159" xfId="0" applyFont="1" applyBorder="1" applyAlignment="1">
      <alignment horizontal="center" vertical="center" wrapText="1"/>
    </xf>
    <xf numFmtId="0" fontId="42" fillId="0" borderId="160" xfId="0" applyFont="1" applyBorder="1" applyAlignment="1">
      <alignment horizontal="center" vertical="center" wrapText="1"/>
    </xf>
    <xf numFmtId="0" fontId="43" fillId="0" borderId="158" xfId="0" applyFont="1" applyBorder="1" applyAlignment="1">
      <alignment horizontal="center" vertical="center" wrapText="1"/>
    </xf>
    <xf numFmtId="0" fontId="43" fillId="0" borderId="141" xfId="0" applyFont="1" applyBorder="1" applyAlignment="1">
      <alignment horizontal="center" vertical="center" wrapText="1"/>
    </xf>
    <xf numFmtId="0" fontId="43" fillId="0" borderId="103" xfId="0" applyFont="1" applyBorder="1" applyAlignment="1">
      <alignment horizontal="center" vertical="center" wrapText="1"/>
    </xf>
    <xf numFmtId="0" fontId="42" fillId="0" borderId="158" xfId="0" applyFont="1" applyBorder="1" applyAlignment="1">
      <alignment horizontal="center" vertical="center" wrapText="1"/>
    </xf>
    <xf numFmtId="0" fontId="42" fillId="0" borderId="29" xfId="0" applyFont="1" applyBorder="1" applyAlignment="1">
      <alignment horizontal="center" vertical="center" wrapText="1"/>
    </xf>
    <xf numFmtId="0" fontId="39" fillId="0" borderId="141"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162" xfId="0" applyFont="1" applyBorder="1" applyAlignment="1">
      <alignment horizontal="center" vertical="center" wrapText="1"/>
    </xf>
    <xf numFmtId="0" fontId="7" fillId="0" borderId="106" xfId="0" applyFont="1" applyBorder="1" applyAlignment="1">
      <alignment horizontal="center" vertical="center" wrapText="1"/>
    </xf>
    <xf numFmtId="0" fontId="9" fillId="0" borderId="106" xfId="0" applyFont="1" applyBorder="1" applyAlignment="1">
      <alignment horizontal="center" vertical="center" wrapText="1"/>
    </xf>
    <xf numFmtId="0" fontId="42" fillId="0" borderId="123" xfId="0" applyFont="1" applyBorder="1" applyAlignment="1">
      <alignment horizontal="center" vertical="center" wrapText="1"/>
    </xf>
    <xf numFmtId="0" fontId="42" fillId="0" borderId="163" xfId="0" applyFont="1" applyBorder="1" applyAlignment="1">
      <alignment horizontal="center" vertical="center" wrapText="1"/>
    </xf>
    <xf numFmtId="0" fontId="43" fillId="0" borderId="162" xfId="0" applyFont="1" applyBorder="1" applyAlignment="1">
      <alignment horizontal="center" vertical="center" wrapText="1"/>
    </xf>
    <xf numFmtId="0" fontId="43" fillId="0" borderId="21" xfId="0" applyFont="1" applyBorder="1" applyAlignment="1">
      <alignment horizontal="center" vertical="center" wrapText="1"/>
    </xf>
    <xf numFmtId="0" fontId="43" fillId="0" borderId="17" xfId="0" applyFont="1" applyBorder="1" applyAlignment="1">
      <alignment horizontal="center" vertical="center" wrapText="1"/>
    </xf>
    <xf numFmtId="0" fontId="42" fillId="0" borderId="162" xfId="0" applyFont="1" applyBorder="1" applyAlignment="1">
      <alignment horizontal="center" vertical="center" wrapText="1"/>
    </xf>
    <xf numFmtId="0" fontId="42" fillId="0" borderId="18" xfId="0" applyFont="1" applyBorder="1" applyAlignment="1">
      <alignment horizontal="center" vertical="center" wrapText="1"/>
    </xf>
    <xf numFmtId="0" fontId="39" fillId="0" borderId="21" xfId="0" applyFont="1" applyBorder="1" applyAlignment="1">
      <alignment horizontal="center" vertical="center" wrapText="1"/>
    </xf>
    <xf numFmtId="0" fontId="43" fillId="0" borderId="137" xfId="0" applyFont="1" applyBorder="1" applyAlignment="1">
      <alignment horizontal="center" vertical="center" wrapText="1"/>
    </xf>
    <xf numFmtId="0" fontId="43" fillId="0" borderId="24" xfId="0" applyFont="1" applyBorder="1" applyAlignment="1">
      <alignment horizontal="center" vertical="center" wrapText="1"/>
    </xf>
    <xf numFmtId="0" fontId="42" fillId="0" borderId="137" xfId="0" applyFont="1" applyBorder="1" applyAlignment="1">
      <alignment horizontal="center" vertical="center" wrapText="1"/>
    </xf>
    <xf numFmtId="0" fontId="42" fillId="0" borderId="98" xfId="0" applyFont="1" applyBorder="1" applyAlignment="1">
      <alignment horizontal="center" vertical="center" wrapText="1"/>
    </xf>
    <xf numFmtId="0" fontId="39" fillId="0" borderId="138" xfId="0" applyFont="1" applyBorder="1" applyAlignment="1">
      <alignment horizontal="center" vertical="center" wrapText="1"/>
    </xf>
    <xf numFmtId="0" fontId="9" fillId="0" borderId="63" xfId="0" applyFont="1" applyBorder="1" applyAlignment="1">
      <alignment horizontal="left" vertical="center" wrapText="1"/>
    </xf>
    <xf numFmtId="0" fontId="45" fillId="0" borderId="106" xfId="0" applyFont="1" applyBorder="1" applyAlignment="1">
      <alignment vertical="center" wrapText="1"/>
    </xf>
    <xf numFmtId="0" fontId="7" fillId="14" borderId="166" xfId="0" applyFont="1" applyFill="1" applyBorder="1" applyAlignment="1">
      <alignment horizontal="center" vertical="center" wrapText="1"/>
    </xf>
    <xf numFmtId="0" fontId="7" fillId="14" borderId="121" xfId="0" applyFont="1" applyFill="1" applyBorder="1" applyAlignment="1">
      <alignment horizontal="center" vertical="center" wrapText="1"/>
    </xf>
    <xf numFmtId="0" fontId="7" fillId="14" borderId="123" xfId="0" applyFont="1" applyFill="1" applyBorder="1" applyAlignment="1">
      <alignment horizontal="center" vertical="center" wrapText="1"/>
    </xf>
    <xf numFmtId="0" fontId="7" fillId="14" borderId="162" xfId="0" applyFont="1" applyFill="1" applyBorder="1" applyAlignment="1">
      <alignment horizontal="center" vertical="center" wrapText="1"/>
    </xf>
    <xf numFmtId="0" fontId="7" fillId="14" borderId="90" xfId="0" applyFont="1" applyFill="1" applyBorder="1" applyAlignment="1">
      <alignment horizontal="center" vertical="center" wrapText="1"/>
    </xf>
    <xf numFmtId="0" fontId="9" fillId="14" borderId="106" xfId="0" applyFont="1" applyFill="1" applyBorder="1" applyAlignment="1">
      <alignment horizontal="center" vertical="center" wrapText="1"/>
    </xf>
    <xf numFmtId="0" fontId="42" fillId="14" borderId="123" xfId="0" applyFont="1" applyFill="1" applyBorder="1" applyAlignment="1">
      <alignment horizontal="center" vertical="center" wrapText="1"/>
    </xf>
    <xf numFmtId="0" fontId="42" fillId="14" borderId="163" xfId="0" applyFont="1" applyFill="1" applyBorder="1" applyAlignment="1">
      <alignment horizontal="center" vertical="center" wrapText="1"/>
    </xf>
    <xf numFmtId="0" fontId="43" fillId="14" borderId="162" xfId="0" applyFont="1" applyFill="1" applyBorder="1" applyAlignment="1">
      <alignment horizontal="center" vertical="center" wrapText="1"/>
    </xf>
    <xf numFmtId="0" fontId="43" fillId="14" borderId="167" xfId="0" applyFont="1" applyFill="1" applyBorder="1" applyAlignment="1">
      <alignment horizontal="center" vertical="center" wrapText="1"/>
    </xf>
    <xf numFmtId="0" fontId="43" fillId="14" borderId="121" xfId="0" applyFont="1" applyFill="1" applyBorder="1" applyAlignment="1">
      <alignment horizontal="center" vertical="center" wrapText="1"/>
    </xf>
    <xf numFmtId="0" fontId="42" fillId="14" borderId="162" xfId="0" applyFont="1" applyFill="1" applyBorder="1" applyAlignment="1">
      <alignment horizontal="center" vertical="center" wrapText="1"/>
    </xf>
    <xf numFmtId="0" fontId="42" fillId="14" borderId="168" xfId="0" applyFont="1" applyFill="1" applyBorder="1" applyAlignment="1">
      <alignment horizontal="center" vertical="center" wrapText="1"/>
    </xf>
    <xf numFmtId="0" fontId="39" fillId="14" borderId="167" xfId="0" applyFont="1" applyFill="1" applyBorder="1" applyAlignment="1">
      <alignment horizontal="center" vertical="center" wrapText="1"/>
    </xf>
    <xf numFmtId="0" fontId="7" fillId="0" borderId="98" xfId="0" applyFont="1" applyBorder="1" applyAlignment="1">
      <alignment horizontal="center" vertical="center" wrapText="1"/>
    </xf>
    <xf numFmtId="0" fontId="7" fillId="0" borderId="106" xfId="0" applyFont="1" applyBorder="1" applyAlignment="1">
      <alignment horizontal="left" vertical="center" wrapText="1"/>
    </xf>
    <xf numFmtId="0" fontId="7" fillId="15" borderId="1" xfId="0" applyFont="1" applyFill="1" applyBorder="1" applyAlignment="1">
      <alignment horizontal="center" vertical="center"/>
    </xf>
    <xf numFmtId="0" fontId="37" fillId="15" borderId="1" xfId="0" applyFont="1" applyFill="1" applyBorder="1" applyAlignment="1">
      <alignment horizontal="center" vertical="center"/>
    </xf>
    <xf numFmtId="0" fontId="46" fillId="7" borderId="83" xfId="0" applyFont="1" applyFill="1" applyBorder="1" applyAlignment="1">
      <alignment horizontal="center" vertical="center" wrapText="1"/>
    </xf>
    <xf numFmtId="0" fontId="37" fillId="16" borderId="84" xfId="0" applyFont="1" applyFill="1" applyBorder="1" applyAlignment="1">
      <alignment horizontal="center" vertical="center" wrapText="1"/>
    </xf>
    <xf numFmtId="0" fontId="37" fillId="16" borderId="87" xfId="0" applyFont="1" applyFill="1" applyBorder="1" applyAlignment="1">
      <alignment horizontal="center" vertical="center" wrapText="1"/>
    </xf>
    <xf numFmtId="0" fontId="37" fillId="16" borderId="83" xfId="0" applyFont="1" applyFill="1" applyBorder="1" applyAlignment="1">
      <alignment horizontal="center" vertical="center" textRotation="90" wrapText="1"/>
    </xf>
    <xf numFmtId="0" fontId="37" fillId="16" borderId="84" xfId="0" applyFont="1" applyFill="1" applyBorder="1" applyAlignment="1">
      <alignment horizontal="center" vertical="center" textRotation="90" wrapText="1"/>
    </xf>
    <xf numFmtId="0" fontId="37" fillId="16" borderId="87" xfId="0" applyFont="1" applyFill="1" applyBorder="1" applyAlignment="1">
      <alignment vertical="center" textRotation="90" wrapText="1"/>
    </xf>
    <xf numFmtId="0" fontId="37" fillId="8" borderId="8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37" fillId="8" borderId="84" xfId="0" applyFont="1" applyFill="1" applyBorder="1" applyAlignment="1">
      <alignment horizontal="center" vertical="center" wrapText="1"/>
    </xf>
    <xf numFmtId="0" fontId="37" fillId="8" borderId="87" xfId="0" applyFont="1" applyFill="1" applyBorder="1" applyAlignment="1">
      <alignment horizontal="center" vertical="center" wrapText="1"/>
    </xf>
    <xf numFmtId="0" fontId="37" fillId="8" borderId="83" xfId="0" applyFont="1" applyFill="1" applyBorder="1" applyAlignment="1">
      <alignment horizontal="center" vertical="center" textRotation="90" wrapText="1"/>
    </xf>
    <xf numFmtId="0" fontId="37" fillId="8" borderId="84" xfId="0" applyFont="1" applyFill="1" applyBorder="1" applyAlignment="1">
      <alignment horizontal="center" vertical="center" textRotation="90" wrapText="1"/>
    </xf>
    <xf numFmtId="0" fontId="37" fillId="8" borderId="87" xfId="0" applyFont="1" applyFill="1" applyBorder="1" applyAlignment="1">
      <alignment vertical="center" textRotation="90" wrapText="1"/>
    </xf>
    <xf numFmtId="0" fontId="37" fillId="16" borderId="83" xfId="0" applyFont="1" applyFill="1" applyBorder="1" applyAlignment="1">
      <alignment horizontal="center" vertical="center" wrapText="1"/>
    </xf>
    <xf numFmtId="0" fontId="37" fillId="16" borderId="172" xfId="0" applyFont="1" applyFill="1" applyBorder="1" applyAlignment="1">
      <alignment horizontal="center" vertical="center" textRotation="90" wrapText="1"/>
    </xf>
    <xf numFmtId="0" fontId="37" fillId="16" borderId="87" xfId="0" applyFont="1" applyFill="1" applyBorder="1" applyAlignment="1">
      <alignment horizontal="center" vertical="center" textRotation="90" wrapText="1"/>
    </xf>
    <xf numFmtId="0" fontId="46" fillId="7" borderId="89" xfId="0" applyFont="1" applyFill="1" applyBorder="1" applyAlignment="1">
      <alignment vertical="center" wrapText="1"/>
    </xf>
    <xf numFmtId="0" fontId="47" fillId="0" borderId="102" xfId="0" applyFont="1" applyBorder="1" applyAlignment="1">
      <alignment horizontal="center" vertical="center"/>
    </xf>
    <xf numFmtId="0" fontId="7" fillId="0" borderId="102" xfId="0" applyFont="1" applyBorder="1" applyAlignment="1">
      <alignment horizontal="left" vertical="center" wrapText="1"/>
    </xf>
    <xf numFmtId="0" fontId="7" fillId="0" borderId="102" xfId="0" applyFont="1" applyBorder="1" applyAlignment="1">
      <alignment vertical="center" wrapText="1"/>
    </xf>
    <xf numFmtId="0" fontId="7" fillId="0" borderId="102" xfId="0" applyFont="1" applyBorder="1" applyAlignment="1">
      <alignment horizontal="center" vertical="center" textRotation="90"/>
    </xf>
    <xf numFmtId="0" fontId="7" fillId="0" borderId="104" xfId="0" applyFont="1" applyBorder="1" applyAlignment="1">
      <alignment horizontal="center" vertical="center" textRotation="90"/>
    </xf>
    <xf numFmtId="0" fontId="47" fillId="0" borderId="101" xfId="0" applyFont="1" applyBorder="1" applyAlignment="1">
      <alignment horizontal="center" vertical="center"/>
    </xf>
    <xf numFmtId="0" fontId="45" fillId="0" borderId="106" xfId="0" applyFont="1" applyBorder="1" applyAlignment="1">
      <alignment horizontal="left" vertical="center" wrapText="1"/>
    </xf>
    <xf numFmtId="0" fontId="7" fillId="0" borderId="102" xfId="0" applyFont="1" applyBorder="1" applyAlignment="1">
      <alignment horizontal="center" vertical="center"/>
    </xf>
    <xf numFmtId="0" fontId="7" fillId="0" borderId="104" xfId="0" applyFont="1" applyBorder="1" applyAlignment="1">
      <alignment horizontal="center" vertical="center"/>
    </xf>
    <xf numFmtId="0" fontId="47" fillId="0" borderId="106" xfId="0" applyFont="1" applyBorder="1" applyAlignment="1">
      <alignment horizontal="center" vertical="center"/>
    </xf>
    <xf numFmtId="0" fontId="7" fillId="0" borderId="106" xfId="0" applyFont="1" applyBorder="1" applyAlignment="1">
      <alignment vertical="center" wrapText="1"/>
    </xf>
    <xf numFmtId="0" fontId="7" fillId="0" borderId="106" xfId="0" applyFont="1" applyBorder="1" applyAlignment="1">
      <alignment horizontal="center" vertical="center" textRotation="90"/>
    </xf>
    <xf numFmtId="0" fontId="7" fillId="0" borderId="23" xfId="0" applyFont="1" applyBorder="1" applyAlignment="1">
      <alignment horizontal="center" vertical="center" textRotation="90"/>
    </xf>
    <xf numFmtId="0" fontId="47" fillId="0" borderId="105" xfId="0" applyFont="1" applyBorder="1" applyAlignment="1">
      <alignment horizontal="center" vertical="center"/>
    </xf>
    <xf numFmtId="0" fontId="7" fillId="0" borderId="106" xfId="0" applyFont="1" applyBorder="1" applyAlignment="1">
      <alignment horizontal="center" vertical="center"/>
    </xf>
    <xf numFmtId="0" fontId="7" fillId="0" borderId="23" xfId="0" applyFont="1" applyBorder="1" applyAlignment="1">
      <alignment horizontal="center" vertical="center"/>
    </xf>
    <xf numFmtId="0" fontId="47" fillId="0" borderId="98" xfId="0" applyFont="1" applyBorder="1" applyAlignment="1">
      <alignment horizontal="center" vertical="center"/>
    </xf>
    <xf numFmtId="0" fontId="7" fillId="0" borderId="98" xfId="0" applyFont="1" applyBorder="1" applyAlignment="1">
      <alignment horizontal="left" vertical="center" wrapText="1"/>
    </xf>
    <xf numFmtId="0" fontId="7" fillId="0" borderId="98" xfId="0" applyFont="1" applyBorder="1" applyAlignment="1">
      <alignment horizontal="center" vertical="center" textRotation="90"/>
    </xf>
    <xf numFmtId="0" fontId="7" fillId="0" borderId="99" xfId="0" applyFont="1" applyBorder="1" applyAlignment="1">
      <alignment horizontal="center" vertical="center" textRotation="90"/>
    </xf>
    <xf numFmtId="0" fontId="7" fillId="0" borderId="98" xfId="0" applyFont="1" applyBorder="1" applyAlignment="1">
      <alignment horizontal="center" vertical="center"/>
    </xf>
    <xf numFmtId="0" fontId="46" fillId="7" borderId="105" xfId="0" applyFont="1" applyFill="1" applyBorder="1" applyAlignment="1">
      <alignment horizontal="left" vertical="center" wrapText="1"/>
    </xf>
    <xf numFmtId="0" fontId="47" fillId="0" borderId="88" xfId="0" applyFont="1" applyBorder="1" applyAlignment="1">
      <alignment horizontal="center" vertical="center"/>
    </xf>
    <xf numFmtId="0" fontId="37" fillId="14" borderId="168" xfId="0" applyFont="1" applyFill="1" applyBorder="1" applyAlignment="1">
      <alignment horizontal="left" vertical="center" wrapText="1"/>
    </xf>
    <xf numFmtId="9" fontId="7" fillId="0" borderId="106" xfId="0" applyNumberFormat="1" applyFont="1" applyBorder="1" applyAlignment="1">
      <alignment horizontal="center" vertical="center" wrapText="1"/>
    </xf>
    <xf numFmtId="9" fontId="7" fillId="0" borderId="23" xfId="0" applyNumberFormat="1" applyFont="1" applyBorder="1" applyAlignment="1">
      <alignment horizontal="center" vertical="center" wrapText="1"/>
    </xf>
    <xf numFmtId="9" fontId="7" fillId="0" borderId="106" xfId="0" applyNumberFormat="1" applyFont="1" applyBorder="1" applyAlignment="1">
      <alignment horizontal="center" vertical="center"/>
    </xf>
    <xf numFmtId="9" fontId="7" fillId="0" borderId="23" xfId="0" applyNumberFormat="1" applyFont="1" applyBorder="1" applyAlignment="1">
      <alignment horizontal="center" vertical="center"/>
    </xf>
    <xf numFmtId="0" fontId="7" fillId="0" borderId="106" xfId="0" applyFont="1" applyBorder="1" applyAlignment="1">
      <alignment vertical="center"/>
    </xf>
    <xf numFmtId="0" fontId="9" fillId="0" borderId="175" xfId="0" applyFont="1" applyBorder="1" applyAlignment="1">
      <alignment horizontal="left" vertical="center" wrapText="1"/>
    </xf>
    <xf numFmtId="0" fontId="45" fillId="0" borderId="176" xfId="0" applyFont="1" applyBorder="1" applyAlignment="1">
      <alignment horizontal="left" vertical="center" wrapText="1"/>
    </xf>
    <xf numFmtId="0" fontId="7" fillId="0" borderId="177" xfId="0" applyFont="1" applyBorder="1" applyAlignment="1">
      <alignment horizontal="center" vertical="center" wrapText="1"/>
    </xf>
    <xf numFmtId="0" fontId="7" fillId="0" borderId="175" xfId="0" applyFont="1" applyBorder="1" applyAlignment="1">
      <alignment horizontal="center" vertical="center" wrapText="1"/>
    </xf>
    <xf numFmtId="0" fontId="7" fillId="0" borderId="179" xfId="0" applyFont="1" applyBorder="1" applyAlignment="1">
      <alignment horizontal="center" vertical="center" wrapText="1"/>
    </xf>
    <xf numFmtId="0" fontId="7" fillId="0" borderId="180" xfId="0" applyFont="1" applyBorder="1" applyAlignment="1">
      <alignment horizontal="center" vertical="center" wrapText="1"/>
    </xf>
    <xf numFmtId="0" fontId="7" fillId="0" borderId="176" xfId="0" applyFont="1" applyBorder="1" applyAlignment="1">
      <alignment horizontal="center" vertical="center" wrapText="1"/>
    </xf>
    <xf numFmtId="0" fontId="7" fillId="0" borderId="84" xfId="0" applyFont="1" applyBorder="1" applyAlignment="1">
      <alignment horizontal="center" vertical="center" wrapText="1"/>
    </xf>
    <xf numFmtId="0" fontId="7" fillId="0" borderId="98" xfId="0" applyFont="1" applyBorder="1" applyAlignment="1">
      <alignment vertical="center" wrapText="1"/>
    </xf>
    <xf numFmtId="0" fontId="9" fillId="0" borderId="176" xfId="0" applyFont="1" applyBorder="1" applyAlignment="1">
      <alignment horizontal="center" vertical="center" wrapText="1"/>
    </xf>
    <xf numFmtId="0" fontId="42" fillId="0" borderId="179" xfId="0" applyFont="1" applyBorder="1" applyAlignment="1">
      <alignment horizontal="center" vertical="center" wrapText="1"/>
    </xf>
    <xf numFmtId="0" fontId="7" fillId="0" borderId="98" xfId="0" applyFont="1" applyBorder="1" applyAlignment="1">
      <alignment vertical="center"/>
    </xf>
    <xf numFmtId="0" fontId="42" fillId="0" borderId="181" xfId="0" applyFont="1" applyBorder="1" applyAlignment="1">
      <alignment horizontal="center" vertical="center" wrapText="1"/>
    </xf>
    <xf numFmtId="0" fontId="43" fillId="0" borderId="180" xfId="0" applyFont="1" applyBorder="1" applyAlignment="1">
      <alignment horizontal="center" vertical="center" wrapText="1"/>
    </xf>
    <xf numFmtId="0" fontId="43" fillId="0" borderId="178" xfId="0" applyFont="1" applyBorder="1" applyAlignment="1">
      <alignment horizontal="center" vertical="center" wrapText="1"/>
    </xf>
    <xf numFmtId="0" fontId="43" fillId="0" borderId="177" xfId="0" applyFont="1" applyBorder="1" applyAlignment="1">
      <alignment horizontal="center" vertical="center" wrapText="1"/>
    </xf>
    <xf numFmtId="0" fontId="42" fillId="0" borderId="180" xfId="0" applyFont="1" applyBorder="1" applyAlignment="1">
      <alignment horizontal="center" vertical="center" wrapText="1"/>
    </xf>
    <xf numFmtId="0" fontId="42" fillId="0" borderId="182" xfId="0" applyFont="1" applyBorder="1" applyAlignment="1">
      <alignment horizontal="center" vertical="center" wrapText="1"/>
    </xf>
    <xf numFmtId="0" fontId="39" fillId="0" borderId="178" xfId="0" applyFont="1" applyBorder="1" applyAlignment="1">
      <alignment horizontal="center" vertical="center" wrapText="1"/>
    </xf>
    <xf numFmtId="0" fontId="1" fillId="5" borderId="1" xfId="0" applyFont="1" applyFill="1" applyBorder="1" applyAlignment="1">
      <alignment horizontal="center"/>
    </xf>
    <xf numFmtId="0" fontId="1" fillId="5" borderId="67" xfId="0" applyFont="1" applyFill="1" applyBorder="1" applyAlignment="1">
      <alignment horizontal="center"/>
    </xf>
    <xf numFmtId="9" fontId="7" fillId="0" borderId="106" xfId="0" applyNumberFormat="1" applyFont="1" applyBorder="1" applyAlignment="1">
      <alignment vertical="center"/>
    </xf>
    <xf numFmtId="0" fontId="47" fillId="0" borderId="88" xfId="0" applyFont="1" applyBorder="1" applyAlignment="1">
      <alignment vertical="center"/>
    </xf>
    <xf numFmtId="1" fontId="7" fillId="0" borderId="106" xfId="0" applyNumberFormat="1" applyFont="1" applyBorder="1" applyAlignment="1">
      <alignment horizontal="center" vertical="center"/>
    </xf>
    <xf numFmtId="1" fontId="7" fillId="0" borderId="23" xfId="0" applyNumberFormat="1" applyFont="1" applyBorder="1" applyAlignment="1">
      <alignment horizontal="center" vertical="center"/>
    </xf>
    <xf numFmtId="0" fontId="1" fillId="0" borderId="98" xfId="0" applyFont="1" applyBorder="1" applyAlignment="1">
      <alignment vertical="center" wrapText="1"/>
    </xf>
    <xf numFmtId="0" fontId="1" fillId="0" borderId="98" xfId="0" applyFont="1" applyBorder="1" applyAlignment="1">
      <alignment horizontal="center" vertical="center" wrapText="1"/>
    </xf>
    <xf numFmtId="9" fontId="1" fillId="0" borderId="98" xfId="0" applyNumberFormat="1" applyFont="1" applyBorder="1" applyAlignment="1">
      <alignment horizontal="center" vertical="center"/>
    </xf>
    <xf numFmtId="0" fontId="1" fillId="0" borderId="106" xfId="0" applyFont="1" applyBorder="1" applyAlignment="1">
      <alignment vertical="center"/>
    </xf>
    <xf numFmtId="9" fontId="1" fillId="0" borderId="99" xfId="0" applyNumberFormat="1" applyFont="1" applyBorder="1" applyAlignment="1">
      <alignment vertical="center"/>
    </xf>
    <xf numFmtId="0" fontId="1" fillId="0" borderId="106" xfId="0" applyFont="1" applyBorder="1" applyAlignment="1">
      <alignment horizontal="center" vertical="center"/>
    </xf>
    <xf numFmtId="0" fontId="7" fillId="0" borderId="99" xfId="0" applyFont="1" applyBorder="1" applyAlignment="1">
      <alignment horizontal="center" vertical="center" wrapText="1"/>
    </xf>
    <xf numFmtId="9" fontId="7" fillId="0" borderId="17" xfId="0" applyNumberFormat="1" applyFont="1" applyBorder="1" applyAlignment="1">
      <alignment horizontal="center" vertical="center"/>
    </xf>
    <xf numFmtId="1" fontId="7" fillId="0" borderId="106" xfId="0" applyNumberFormat="1" applyFont="1" applyBorder="1" applyAlignment="1">
      <alignment horizontal="center" vertical="center" wrapText="1"/>
    </xf>
    <xf numFmtId="0" fontId="46" fillId="7" borderId="83" xfId="0" applyFont="1" applyFill="1" applyBorder="1" applyAlignment="1">
      <alignment vertical="center" wrapText="1"/>
    </xf>
    <xf numFmtId="0" fontId="47" fillId="0" borderId="84" xfId="0" applyFont="1" applyBorder="1" applyAlignment="1">
      <alignment horizontal="center" vertical="center"/>
    </xf>
    <xf numFmtId="0" fontId="7" fillId="0" borderId="84" xfId="0" applyFont="1" applyBorder="1" applyAlignment="1">
      <alignment horizontal="left" vertical="center" wrapText="1"/>
    </xf>
    <xf numFmtId="0" fontId="7" fillId="0" borderId="84" xfId="0" applyFont="1" applyBorder="1" applyAlignment="1">
      <alignment horizontal="center" vertical="center" textRotation="90"/>
    </xf>
    <xf numFmtId="0" fontId="7" fillId="0" borderId="87" xfId="0" applyFont="1" applyBorder="1" applyAlignment="1">
      <alignment horizontal="center" vertical="center" textRotation="90"/>
    </xf>
    <xf numFmtId="0" fontId="47" fillId="0" borderId="83" xfId="0" applyFont="1" applyBorder="1" applyAlignment="1">
      <alignment horizontal="center" vertical="center"/>
    </xf>
    <xf numFmtId="0" fontId="7" fillId="0" borderId="84" xfId="0" applyFont="1" applyBorder="1" applyAlignment="1">
      <alignment horizontal="center" vertical="center"/>
    </xf>
    <xf numFmtId="0" fontId="7" fillId="0" borderId="87" xfId="0" applyFont="1" applyBorder="1" applyAlignment="1">
      <alignment horizontal="center" vertical="center"/>
    </xf>
    <xf numFmtId="0" fontId="7" fillId="5" borderId="51" xfId="0" applyFont="1" applyFill="1" applyBorder="1" applyAlignment="1">
      <alignment horizontal="center" vertical="center"/>
    </xf>
    <xf numFmtId="0" fontId="3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5" borderId="1" xfId="0" applyFont="1" applyFill="1" applyBorder="1" applyAlignment="1">
      <alignment horizontal="center" vertical="center"/>
    </xf>
    <xf numFmtId="0" fontId="7" fillId="5" borderId="56" xfId="0" applyFont="1" applyFill="1" applyBorder="1" applyAlignment="1">
      <alignment horizontal="center" vertical="center"/>
    </xf>
    <xf numFmtId="0" fontId="7" fillId="5" borderId="92" xfId="0" applyFont="1" applyFill="1" applyBorder="1" applyAlignment="1">
      <alignment horizontal="center" vertical="center"/>
    </xf>
    <xf numFmtId="0" fontId="37" fillId="5" borderId="94" xfId="0" applyFont="1" applyFill="1" applyBorder="1" applyAlignment="1">
      <alignment horizontal="center" vertical="center"/>
    </xf>
    <xf numFmtId="0" fontId="7" fillId="5" borderId="94" xfId="0" applyFont="1" applyFill="1" applyBorder="1" applyAlignment="1">
      <alignment horizontal="center" vertical="center" wrapText="1"/>
    </xf>
    <xf numFmtId="0" fontId="7" fillId="5" borderId="94" xfId="0" applyFont="1" applyFill="1" applyBorder="1" applyAlignment="1">
      <alignment horizontal="center" vertical="center"/>
    </xf>
    <xf numFmtId="0" fontId="7" fillId="5" borderId="96" xfId="0" applyFont="1" applyFill="1" applyBorder="1" applyAlignment="1">
      <alignment horizontal="center" vertical="center"/>
    </xf>
    <xf numFmtId="0" fontId="10" fillId="5" borderId="5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56" xfId="0" applyFont="1" applyFill="1" applyBorder="1" applyAlignment="1">
      <alignment horizontal="center" vertical="center" wrapText="1"/>
    </xf>
    <xf numFmtId="0" fontId="9" fillId="5" borderId="106" xfId="0" applyFont="1" applyFill="1" applyBorder="1" applyAlignment="1">
      <alignment horizontal="center" vertical="center" wrapText="1"/>
    </xf>
    <xf numFmtId="0" fontId="33" fillId="5" borderId="106" xfId="0" applyFont="1" applyFill="1" applyBorder="1" applyAlignment="1">
      <alignment horizontal="center" vertical="center" wrapText="1"/>
    </xf>
    <xf numFmtId="0" fontId="46" fillId="7" borderId="171" xfId="0" applyFont="1" applyFill="1" applyBorder="1" applyAlignment="1">
      <alignment horizontal="center" vertical="center" wrapText="1"/>
    </xf>
    <xf numFmtId="0" fontId="4" fillId="0" borderId="10" xfId="0" applyFont="1" applyBorder="1" applyAlignment="1"/>
    <xf numFmtId="0" fontId="4" fillId="0" borderId="19" xfId="0" applyFont="1" applyBorder="1" applyAlignment="1"/>
    <xf numFmtId="0" fontId="37" fillId="16" borderId="98" xfId="0" applyFont="1" applyFill="1" applyBorder="1" applyAlignment="1">
      <alignment horizontal="center" vertical="center" wrapText="1"/>
    </xf>
    <xf numFmtId="0" fontId="0" fillId="0" borderId="170" xfId="0" applyFont="1" applyBorder="1" applyAlignment="1"/>
    <xf numFmtId="0" fontId="51" fillId="0" borderId="170" xfId="0" applyFont="1" applyBorder="1" applyAlignment="1"/>
    <xf numFmtId="0" fontId="7" fillId="0" borderId="185" xfId="0" applyFont="1" applyFill="1" applyBorder="1" applyAlignment="1" applyProtection="1">
      <alignment horizontal="justify" vertical="top" wrapText="1"/>
    </xf>
    <xf numFmtId="0" fontId="52" fillId="0" borderId="184" xfId="0" applyFont="1" applyBorder="1" applyAlignment="1">
      <alignment horizontal="center"/>
    </xf>
    <xf numFmtId="0" fontId="7" fillId="0" borderId="184" xfId="0" applyFont="1" applyFill="1" applyBorder="1" applyAlignment="1">
      <alignment horizontal="left" vertical="top" wrapText="1"/>
    </xf>
    <xf numFmtId="0" fontId="7" fillId="0" borderId="184" xfId="0" applyFont="1" applyBorder="1" applyAlignment="1">
      <alignment horizontal="left" vertical="center" wrapText="1"/>
    </xf>
    <xf numFmtId="0" fontId="7" fillId="0" borderId="184" xfId="0" applyFont="1" applyFill="1" applyBorder="1" applyAlignment="1">
      <alignment horizontal="left" vertical="center" wrapText="1"/>
    </xf>
    <xf numFmtId="0" fontId="52" fillId="0" borderId="184" xfId="0" applyFont="1" applyBorder="1" applyAlignment="1">
      <alignment vertical="top" wrapText="1"/>
    </xf>
    <xf numFmtId="0" fontId="7" fillId="0" borderId="184" xfId="0" applyFont="1" applyFill="1" applyBorder="1" applyAlignment="1">
      <alignment horizontal="left" vertical="top" wrapText="1"/>
    </xf>
    <xf numFmtId="0" fontId="4" fillId="0" borderId="112" xfId="0" applyFont="1" applyBorder="1" applyAlignment="1"/>
    <xf numFmtId="0" fontId="52" fillId="0" borderId="170" xfId="0" applyFont="1" applyBorder="1" applyAlignment="1"/>
    <xf numFmtId="0" fontId="7" fillId="0" borderId="184" xfId="0" applyFont="1" applyFill="1" applyBorder="1" applyAlignment="1" applyProtection="1">
      <alignment horizontal="justify" vertical="top" wrapText="1"/>
    </xf>
    <xf numFmtId="0" fontId="0" fillId="0" borderId="184" xfId="0" applyFont="1" applyBorder="1" applyAlignment="1"/>
    <xf numFmtId="0" fontId="52" fillId="0" borderId="184" xfId="0" applyFont="1" applyBorder="1" applyAlignment="1">
      <alignment horizontal="center"/>
    </xf>
    <xf numFmtId="0" fontId="52" fillId="0" borderId="184" xfId="0" applyFont="1" applyBorder="1" applyAlignment="1">
      <alignment horizontal="left" vertical="top" wrapText="1"/>
    </xf>
    <xf numFmtId="0" fontId="7" fillId="0" borderId="184" xfId="0" applyFont="1" applyBorder="1" applyAlignment="1">
      <alignment vertical="center" wrapText="1"/>
    </xf>
    <xf numFmtId="0" fontId="7" fillId="0" borderId="186" xfId="0" applyFont="1" applyBorder="1" applyAlignment="1">
      <alignment horizontal="left" vertical="center" wrapText="1"/>
    </xf>
    <xf numFmtId="0" fontId="7" fillId="0" borderId="186" xfId="0" applyFont="1" applyBorder="1" applyAlignment="1">
      <alignment horizontal="left" vertical="center" wrapText="1"/>
    </xf>
    <xf numFmtId="0" fontId="7" fillId="0" borderId="184" xfId="0" applyFont="1" applyFill="1" applyBorder="1" applyAlignment="1" applyProtection="1">
      <alignment vertical="top" wrapText="1"/>
    </xf>
    <xf numFmtId="0" fontId="0" fillId="17" borderId="0" xfId="0" applyFont="1" applyFill="1" applyAlignment="1"/>
    <xf numFmtId="0" fontId="53" fillId="17" borderId="187" xfId="0" applyFont="1" applyFill="1" applyBorder="1" applyAlignment="1" applyProtection="1">
      <alignment vertical="center" wrapText="1"/>
    </xf>
    <xf numFmtId="0" fontId="7" fillId="17" borderId="184" xfId="0" applyFont="1" applyFill="1" applyBorder="1" applyAlignment="1">
      <alignment horizontal="left" vertical="top" wrapText="1"/>
    </xf>
    <xf numFmtId="0" fontId="53" fillId="17" borderId="184" xfId="0" applyFont="1" applyFill="1" applyBorder="1" applyAlignment="1" applyProtection="1">
      <alignment horizontal="left" vertical="center" wrapText="1"/>
    </xf>
    <xf numFmtId="0" fontId="0" fillId="0" borderId="184" xfId="0" applyFont="1" applyBorder="1" applyAlignment="1">
      <alignment wrapText="1"/>
    </xf>
    <xf numFmtId="0" fontId="23" fillId="8" borderId="17" xfId="0" applyFont="1" applyFill="1" applyBorder="1" applyAlignment="1">
      <alignment horizontal="center"/>
    </xf>
    <xf numFmtId="0" fontId="4" fillId="0" borderId="18" xfId="0" applyFont="1" applyBorder="1"/>
    <xf numFmtId="0" fontId="23" fillId="8" borderId="17" xfId="0" applyFont="1" applyFill="1" applyBorder="1" applyAlignment="1">
      <alignment horizontal="center" vertical="center"/>
    </xf>
    <xf numFmtId="0" fontId="8" fillId="8" borderId="91" xfId="0" applyFont="1" applyFill="1" applyBorder="1" applyAlignment="1">
      <alignment horizontal="center"/>
    </xf>
    <xf numFmtId="0" fontId="4" fillId="0" borderId="100" xfId="0" applyFont="1" applyBorder="1"/>
    <xf numFmtId="0" fontId="4" fillId="0" borderId="111" xfId="0" applyFont="1" applyBorder="1"/>
    <xf numFmtId="0" fontId="8" fillId="8" borderId="17" xfId="0" applyFont="1" applyFill="1" applyBorder="1" applyAlignment="1">
      <alignment horizontal="center"/>
    </xf>
    <xf numFmtId="0" fontId="4" fillId="0" borderId="20" xfId="0" applyFont="1" applyBorder="1"/>
    <xf numFmtId="0" fontId="4" fillId="0" borderId="22" xfId="0" applyFont="1" applyBorder="1"/>
    <xf numFmtId="0" fontId="8" fillId="8" borderId="85" xfId="0" applyFont="1" applyFill="1" applyBorder="1" applyAlignment="1">
      <alignment horizontal="center"/>
    </xf>
    <xf numFmtId="0" fontId="4" fillId="0" borderId="108" xfId="0" applyFont="1" applyBorder="1"/>
    <xf numFmtId="0" fontId="4" fillId="0" borderId="109" xfId="0" applyFont="1" applyBorder="1"/>
    <xf numFmtId="0" fontId="9" fillId="4" borderId="40" xfId="0" applyFont="1" applyFill="1" applyBorder="1" applyAlignment="1">
      <alignment horizontal="center" vertical="center"/>
    </xf>
    <xf numFmtId="0" fontId="4" fillId="0" borderId="41" xfId="0" applyFont="1" applyBorder="1"/>
    <xf numFmtId="0" fontId="4" fillId="0" borderId="42" xfId="0" applyFont="1" applyBorder="1"/>
    <xf numFmtId="0" fontId="22" fillId="6" borderId="17" xfId="0" applyFont="1" applyFill="1" applyBorder="1" applyAlignment="1">
      <alignment horizontal="center" vertical="center" wrapText="1"/>
    </xf>
    <xf numFmtId="0" fontId="8" fillId="8" borderId="112" xfId="0" applyFont="1" applyFill="1" applyBorder="1" applyAlignment="1">
      <alignment horizontal="center" vertical="center" wrapText="1"/>
    </xf>
    <xf numFmtId="0" fontId="4" fillId="0" borderId="113" xfId="0" applyFont="1" applyBorder="1"/>
    <xf numFmtId="0" fontId="4" fillId="0" borderId="32" xfId="0" applyFont="1" applyBorder="1"/>
    <xf numFmtId="0" fontId="4" fillId="0" borderId="29" xfId="0" applyFont="1" applyBorder="1"/>
    <xf numFmtId="0" fontId="8" fillId="8" borderId="91" xfId="0" applyFont="1" applyFill="1" applyBorder="1" applyAlignment="1">
      <alignment horizontal="center" wrapText="1"/>
    </xf>
    <xf numFmtId="0" fontId="8" fillId="8" borderId="114" xfId="0" applyFont="1" applyFill="1" applyBorder="1" applyAlignment="1">
      <alignment horizontal="center" vertical="center" wrapText="1"/>
    </xf>
    <xf numFmtId="0" fontId="4" fillId="0" borderId="25" xfId="0" applyFont="1" applyBorder="1"/>
    <xf numFmtId="0" fontId="4" fillId="0" borderId="14" xfId="0" applyFont="1" applyBorder="1"/>
    <xf numFmtId="0" fontId="4" fillId="0" borderId="15" xfId="0" applyFont="1" applyBorder="1"/>
    <xf numFmtId="0" fontId="4" fillId="0" borderId="62" xfId="0" applyFont="1" applyBorder="1"/>
    <xf numFmtId="0" fontId="4" fillId="0" borderId="50" xfId="0" applyFont="1" applyBorder="1"/>
    <xf numFmtId="0" fontId="33" fillId="8" borderId="6" xfId="0" applyFont="1" applyFill="1" applyBorder="1" applyAlignment="1">
      <alignment horizontal="center"/>
    </xf>
    <xf numFmtId="0" fontId="4" fillId="0" borderId="10" xfId="0" applyFont="1" applyBorder="1"/>
    <xf numFmtId="0" fontId="4" fillId="0" borderId="19" xfId="0" applyFont="1" applyBorder="1"/>
    <xf numFmtId="0" fontId="33" fillId="8" borderId="17" xfId="0" applyFont="1" applyFill="1" applyBorder="1" applyAlignment="1">
      <alignment horizontal="center"/>
    </xf>
    <xf numFmtId="0" fontId="33" fillId="8" borderId="85" xfId="0" applyFont="1" applyFill="1" applyBorder="1" applyAlignment="1">
      <alignment horizontal="center"/>
    </xf>
    <xf numFmtId="0" fontId="30" fillId="6" borderId="78" xfId="0" applyFont="1" applyFill="1" applyBorder="1" applyAlignment="1">
      <alignment horizontal="center" vertical="center" wrapText="1"/>
    </xf>
    <xf numFmtId="0" fontId="34" fillId="6" borderId="3" xfId="0" applyFont="1" applyFill="1" applyBorder="1" applyAlignment="1">
      <alignment horizontal="center" vertical="center" wrapText="1"/>
    </xf>
    <xf numFmtId="0" fontId="4" fillId="0" borderId="59" xfId="0" applyFont="1" applyBorder="1"/>
    <xf numFmtId="0" fontId="4" fillId="0" borderId="60" xfId="0" applyFont="1" applyBorder="1"/>
    <xf numFmtId="0" fontId="4" fillId="0" borderId="47" xfId="0" applyFont="1" applyBorder="1"/>
    <xf numFmtId="0" fontId="4" fillId="0" borderId="54" xfId="0" applyFont="1" applyBorder="1"/>
    <xf numFmtId="0" fontId="8" fillId="8" borderId="17" xfId="0" applyFont="1" applyFill="1" applyBorder="1" applyAlignment="1">
      <alignment horizontal="center" vertical="center"/>
    </xf>
    <xf numFmtId="0" fontId="1" fillId="8" borderId="17" xfId="0" applyFont="1" applyFill="1" applyBorder="1" applyAlignment="1">
      <alignment horizontal="left" vertical="center"/>
    </xf>
    <xf numFmtId="0" fontId="1" fillId="8" borderId="85" xfId="0" applyFont="1" applyFill="1" applyBorder="1" applyAlignment="1">
      <alignment horizontal="center"/>
    </xf>
    <xf numFmtId="0" fontId="8" fillId="8" borderId="85" xfId="0" applyFont="1" applyFill="1" applyBorder="1" applyAlignment="1">
      <alignment horizontal="center" vertical="center"/>
    </xf>
    <xf numFmtId="0" fontId="4" fillId="0" borderId="86" xfId="0" applyFont="1" applyBorder="1"/>
    <xf numFmtId="0" fontId="22" fillId="6" borderId="78" xfId="0" applyFont="1" applyFill="1" applyBorder="1" applyAlignment="1">
      <alignment horizontal="center"/>
    </xf>
    <xf numFmtId="0" fontId="6" fillId="10" borderId="85" xfId="0" applyFont="1" applyFill="1" applyBorder="1" applyAlignment="1">
      <alignment horizontal="center" vertical="center" wrapText="1"/>
    </xf>
    <xf numFmtId="0" fontId="6" fillId="10" borderId="110" xfId="0" applyFont="1" applyFill="1" applyBorder="1" applyAlignment="1">
      <alignment horizontal="center" vertical="center" wrapText="1"/>
    </xf>
    <xf numFmtId="0" fontId="7" fillId="8" borderId="17" xfId="0" applyFont="1" applyFill="1" applyBorder="1" applyAlignment="1">
      <alignment horizontal="center" vertical="center" wrapText="1"/>
    </xf>
    <xf numFmtId="0" fontId="6" fillId="8" borderId="107" xfId="0" applyFont="1" applyFill="1" applyBorder="1" applyAlignment="1">
      <alignment horizontal="center"/>
    </xf>
    <xf numFmtId="0" fontId="7" fillId="8" borderId="107" xfId="0" applyFont="1" applyFill="1" applyBorder="1" applyAlignment="1">
      <alignment horizontal="left" vertical="center" wrapText="1"/>
    </xf>
    <xf numFmtId="0" fontId="32" fillId="8" borderId="17" xfId="0" applyFont="1" applyFill="1" applyBorder="1" applyAlignment="1">
      <alignment horizontal="center" vertical="center" wrapText="1"/>
    </xf>
    <xf numFmtId="0" fontId="32" fillId="8" borderId="85" xfId="0" applyFont="1" applyFill="1" applyBorder="1" applyAlignment="1">
      <alignment horizontal="center" vertical="center" wrapText="1"/>
    </xf>
    <xf numFmtId="0" fontId="24" fillId="8" borderId="17" xfId="0" applyFont="1" applyFill="1" applyBorder="1" applyAlignment="1">
      <alignment horizontal="center" vertical="center"/>
    </xf>
    <xf numFmtId="0" fontId="30" fillId="6" borderId="78" xfId="0" applyFont="1" applyFill="1" applyBorder="1" applyAlignment="1">
      <alignment horizontal="center"/>
    </xf>
    <xf numFmtId="0" fontId="30" fillId="6" borderId="80" xfId="0" applyFont="1" applyFill="1" applyBorder="1" applyAlignment="1">
      <alignment horizontal="center"/>
    </xf>
    <xf numFmtId="0" fontId="4" fillId="0" borderId="81" xfId="0" applyFont="1" applyBorder="1"/>
    <xf numFmtId="0" fontId="4" fillId="0" borderId="82" xfId="0" applyFont="1" applyBorder="1"/>
    <xf numFmtId="0" fontId="9" fillId="10" borderId="85" xfId="0" applyFont="1" applyFill="1" applyBorder="1" applyAlignment="1">
      <alignment horizontal="center" vertical="center" wrapText="1"/>
    </xf>
    <xf numFmtId="0" fontId="6" fillId="10" borderId="88" xfId="0" applyFont="1" applyFill="1" applyBorder="1" applyAlignment="1">
      <alignment horizontal="center" vertical="center" wrapText="1"/>
    </xf>
    <xf numFmtId="0" fontId="4" fillId="0" borderId="97" xfId="0" applyFont="1" applyBorder="1"/>
    <xf numFmtId="0" fontId="6" fillId="10" borderId="24" xfId="0" applyFont="1" applyFill="1" applyBorder="1" applyAlignment="1">
      <alignment horizontal="center" vertical="center" wrapText="1"/>
    </xf>
    <xf numFmtId="0" fontId="4" fillId="0" borderId="33" xfId="0" applyFont="1" applyBorder="1"/>
    <xf numFmtId="0" fontId="4" fillId="0" borderId="43" xfId="0" applyFont="1" applyBorder="1"/>
    <xf numFmtId="0" fontId="9" fillId="10" borderId="17" xfId="0" applyFont="1" applyFill="1" applyBorder="1" applyAlignment="1">
      <alignment horizontal="center" vertical="center"/>
    </xf>
    <xf numFmtId="0" fontId="7" fillId="8" borderId="91" xfId="0" applyFont="1" applyFill="1" applyBorder="1" applyAlignment="1">
      <alignment horizontal="center" vertical="center" wrapText="1"/>
    </xf>
    <xf numFmtId="0" fontId="4" fillId="0" borderId="93" xfId="0" applyFont="1" applyBorder="1"/>
    <xf numFmtId="0" fontId="21" fillId="13" borderId="17" xfId="0" applyFont="1" applyFill="1" applyBorder="1" applyAlignment="1">
      <alignment horizontal="center" vertical="center"/>
    </xf>
    <xf numFmtId="0" fontId="32" fillId="8" borderId="91" xfId="0" applyFont="1" applyFill="1" applyBorder="1" applyAlignment="1">
      <alignment horizontal="center" vertical="center" wrapText="1"/>
    </xf>
    <xf numFmtId="0" fontId="8" fillId="8" borderId="88" xfId="0" applyFont="1" applyFill="1" applyBorder="1" applyAlignment="1">
      <alignment horizontal="center" vertical="center" wrapText="1"/>
    </xf>
    <xf numFmtId="0" fontId="4" fillId="0" borderId="101" xfId="0" applyFont="1" applyBorder="1"/>
    <xf numFmtId="0" fontId="31" fillId="8" borderId="98" xfId="0" applyFont="1" applyFill="1" applyBorder="1" applyAlignment="1">
      <alignment vertical="center" wrapText="1"/>
    </xf>
    <xf numFmtId="0" fontId="4" fillId="0" borderId="102" xfId="0" applyFont="1" applyBorder="1"/>
    <xf numFmtId="0" fontId="32" fillId="8" borderId="24" xfId="0" applyFont="1" applyFill="1" applyBorder="1" applyAlignment="1">
      <alignment horizontal="center" vertical="center" wrapText="1"/>
    </xf>
    <xf numFmtId="0" fontId="4" fillId="0" borderId="103" xfId="0" applyFont="1" applyBorder="1"/>
    <xf numFmtId="0" fontId="32" fillId="8" borderId="99" xfId="0" applyFont="1" applyFill="1" applyBorder="1" applyAlignment="1">
      <alignment vertical="center" wrapText="1"/>
    </xf>
    <xf numFmtId="0" fontId="4" fillId="0" borderId="104" xfId="0" applyFont="1" applyBorder="1"/>
    <xf numFmtId="0" fontId="25" fillId="11" borderId="17" xfId="0" applyFont="1" applyFill="1" applyBorder="1" applyAlignment="1">
      <alignment horizontal="center" vertical="center"/>
    </xf>
    <xf numFmtId="0" fontId="27" fillId="6" borderId="71" xfId="0" applyFont="1" applyFill="1" applyBorder="1" applyAlignment="1">
      <alignment horizontal="center" vertical="center"/>
    </xf>
    <xf numFmtId="0" fontId="4" fillId="0" borderId="72" xfId="0" applyFont="1" applyBorder="1"/>
    <xf numFmtId="0" fontId="4" fillId="0" borderId="73" xfId="0" applyFont="1" applyBorder="1"/>
    <xf numFmtId="0" fontId="5" fillId="3" borderId="17" xfId="0" applyFont="1" applyFill="1" applyBorder="1" applyAlignment="1">
      <alignment horizontal="center" vertical="center" wrapText="1"/>
    </xf>
    <xf numFmtId="0" fontId="7" fillId="0" borderId="17" xfId="0" applyFont="1" applyBorder="1" applyAlignment="1">
      <alignment horizontal="center" vertical="center" wrapText="1"/>
    </xf>
    <xf numFmtId="0" fontId="8" fillId="0" borderId="17" xfId="0" applyFont="1" applyBorder="1" applyAlignment="1">
      <alignment horizontal="center" vertical="center" wrapText="1"/>
    </xf>
    <xf numFmtId="0" fontId="5" fillId="3" borderId="24" xfId="0" applyFont="1" applyFill="1" applyBorder="1" applyAlignment="1">
      <alignment horizontal="center" vertical="center" wrapText="1"/>
    </xf>
    <xf numFmtId="0" fontId="4" fillId="0" borderId="34" xfId="0" applyFont="1" applyBorder="1"/>
    <xf numFmtId="0" fontId="4" fillId="0" borderId="35" xfId="0" applyFont="1" applyBorder="1"/>
    <xf numFmtId="0" fontId="7" fillId="0" borderId="24" xfId="0" applyFont="1" applyBorder="1" applyAlignment="1">
      <alignment horizontal="center" vertical="center" wrapText="1"/>
    </xf>
    <xf numFmtId="0" fontId="4" fillId="0" borderId="27" xfId="0" applyFont="1" applyBorder="1"/>
    <xf numFmtId="0" fontId="4" fillId="0" borderId="36" xfId="0" applyFont="1" applyBorder="1"/>
    <xf numFmtId="0" fontId="4" fillId="0" borderId="38" xfId="0" applyFont="1" applyBorder="1"/>
    <xf numFmtId="0" fontId="22" fillId="6" borderId="17" xfId="0" applyFont="1" applyFill="1" applyBorder="1" applyAlignment="1">
      <alignment horizontal="center" vertical="center"/>
    </xf>
    <xf numFmtId="0" fontId="10" fillId="5" borderId="46" xfId="0" applyFont="1" applyFill="1" applyBorder="1" applyAlignment="1">
      <alignment horizontal="center" wrapText="1"/>
    </xf>
    <xf numFmtId="0" fontId="4" fillId="0" borderId="45" xfId="0" applyFont="1" applyBorder="1"/>
    <xf numFmtId="0" fontId="4" fillId="0" borderId="48" xfId="0" applyFont="1" applyBorder="1"/>
    <xf numFmtId="0" fontId="3" fillId="0" borderId="3" xfId="0" applyFont="1" applyBorder="1" applyAlignment="1">
      <alignment horizontal="center" vertical="center"/>
    </xf>
    <xf numFmtId="0" fontId="4" fillId="0" borderId="4" xfId="0" applyFont="1" applyBorder="1"/>
    <xf numFmtId="0" fontId="5" fillId="3" borderId="6" xfId="0" applyFont="1" applyFill="1" applyBorder="1" applyAlignment="1">
      <alignment horizontal="center" vertical="center" wrapText="1"/>
    </xf>
    <xf numFmtId="0" fontId="4" fillId="0" borderId="9" xfId="0" applyFont="1" applyBorder="1"/>
    <xf numFmtId="0" fontId="6" fillId="0" borderId="6" xfId="0" applyFont="1" applyBorder="1" applyAlignment="1">
      <alignment horizontal="center" vertical="center" wrapText="1"/>
    </xf>
    <xf numFmtId="0" fontId="7" fillId="0" borderId="6" xfId="0" applyFont="1" applyBorder="1" applyAlignment="1">
      <alignment horizontal="center" vertical="center" wrapText="1"/>
    </xf>
    <xf numFmtId="0" fontId="5" fillId="3" borderId="30" xfId="0" applyFont="1" applyFill="1" applyBorder="1" applyAlignment="1">
      <alignment horizontal="center" vertical="center" wrapText="1"/>
    </xf>
    <xf numFmtId="0" fontId="4" fillId="0" borderId="31" xfId="0" applyFont="1" applyBorder="1"/>
    <xf numFmtId="0" fontId="8" fillId="0" borderId="24" xfId="0" applyFont="1" applyBorder="1" applyAlignment="1">
      <alignment horizontal="center" vertical="center" wrapText="1"/>
    </xf>
    <xf numFmtId="0" fontId="12" fillId="6" borderId="57" xfId="0" applyFont="1" applyFill="1" applyBorder="1" applyAlignment="1">
      <alignment horizontal="center" vertical="center" textRotation="90"/>
    </xf>
    <xf numFmtId="0" fontId="4" fillId="0" borderId="64" xfId="0" applyFont="1" applyBorder="1"/>
    <xf numFmtId="0" fontId="4" fillId="0" borderId="66" xfId="0" applyFont="1" applyBorder="1"/>
    <xf numFmtId="0" fontId="21" fillId="9" borderId="17" xfId="0" applyFont="1" applyFill="1" applyBorder="1" applyAlignment="1">
      <alignment horizontal="center" vertical="center"/>
    </xf>
    <xf numFmtId="0" fontId="21" fillId="12" borderId="17" xfId="0" applyFont="1" applyFill="1" applyBorder="1" applyAlignment="1">
      <alignment horizontal="center" vertical="center"/>
    </xf>
    <xf numFmtId="0" fontId="10" fillId="5" borderId="44" xfId="0" applyFont="1" applyFill="1" applyBorder="1" applyAlignment="1">
      <alignment horizontal="center" wrapText="1"/>
    </xf>
    <xf numFmtId="0" fontId="4" fillId="0" borderId="49" xfId="0" applyFont="1" applyBorder="1"/>
    <xf numFmtId="0" fontId="11" fillId="5" borderId="44" xfId="0" applyFont="1" applyFill="1" applyBorder="1" applyAlignment="1">
      <alignment horizontal="center" vertical="center" wrapText="1"/>
    </xf>
    <xf numFmtId="0" fontId="14" fillId="5" borderId="44" xfId="0" applyFont="1" applyFill="1" applyBorder="1" applyAlignment="1">
      <alignment horizontal="center"/>
    </xf>
    <xf numFmtId="0" fontId="21" fillId="10" borderId="63" xfId="0" applyFont="1" applyFill="1" applyBorder="1" applyAlignment="1">
      <alignment horizontal="center" vertical="center"/>
    </xf>
    <xf numFmtId="0" fontId="23" fillId="10" borderId="17" xfId="0" applyFont="1" applyFill="1" applyBorder="1" applyAlignment="1">
      <alignment horizontal="center" vertical="center" wrapText="1"/>
    </xf>
    <xf numFmtId="0" fontId="4" fillId="0" borderId="21" xfId="0" applyFont="1" applyBorder="1"/>
    <xf numFmtId="0" fontId="21" fillId="8" borderId="63" xfId="0" applyFont="1" applyFill="1" applyBorder="1" applyAlignment="1">
      <alignment horizontal="center" vertical="center"/>
    </xf>
    <xf numFmtId="0" fontId="21" fillId="8" borderId="63" xfId="0" applyFont="1" applyFill="1" applyBorder="1" applyAlignment="1">
      <alignment horizontal="center" vertical="center" wrapText="1"/>
    </xf>
    <xf numFmtId="0" fontId="15" fillId="8" borderId="17" xfId="0" applyFont="1" applyFill="1" applyBorder="1" applyAlignment="1">
      <alignment horizontal="left" vertical="center" wrapText="1"/>
    </xf>
    <xf numFmtId="0" fontId="15" fillId="8" borderId="17" xfId="0" applyFont="1" applyFill="1" applyBorder="1" applyAlignment="1">
      <alignment horizontal="center" vertical="center" wrapText="1"/>
    </xf>
    <xf numFmtId="0" fontId="24" fillId="8" borderId="17" xfId="0" applyFont="1" applyFill="1" applyBorder="1" applyAlignment="1">
      <alignment horizontal="center" vertical="center" wrapText="1"/>
    </xf>
    <xf numFmtId="0" fontId="23" fillId="8" borderId="17" xfId="0" applyFont="1" applyFill="1" applyBorder="1" applyAlignment="1">
      <alignment horizontal="center" vertical="center" wrapText="1"/>
    </xf>
    <xf numFmtId="0" fontId="3" fillId="0" borderId="2" xfId="0" applyFont="1" applyBorder="1" applyAlignment="1">
      <alignment horizontal="center" vertical="center"/>
    </xf>
    <xf numFmtId="0" fontId="4" fillId="0" borderId="5" xfId="0" applyFont="1" applyBorder="1"/>
    <xf numFmtId="0" fontId="4" fillId="0" borderId="16" xfId="0" applyFont="1" applyBorder="1"/>
    <xf numFmtId="0" fontId="4" fillId="0" borderId="28" xfId="0" applyFont="1" applyBorder="1"/>
    <xf numFmtId="0" fontId="5" fillId="3" borderId="7" xfId="0" applyFont="1" applyFill="1" applyBorder="1" applyAlignment="1">
      <alignment horizontal="center" vertical="center" wrapText="1"/>
    </xf>
    <xf numFmtId="0" fontId="4" fillId="0" borderId="8" xfId="0" applyFont="1" applyBorder="1"/>
    <xf numFmtId="0" fontId="6" fillId="0" borderId="7" xfId="0" applyFont="1" applyBorder="1" applyAlignment="1">
      <alignment horizontal="center" vertical="center" wrapText="1"/>
    </xf>
    <xf numFmtId="0" fontId="4" fillId="0" borderId="11" xfId="0" applyFont="1" applyBorder="1"/>
    <xf numFmtId="0" fontId="7" fillId="0" borderId="7" xfId="0" applyFont="1" applyBorder="1" applyAlignment="1">
      <alignment horizontal="center" vertical="center" wrapText="1"/>
    </xf>
    <xf numFmtId="0" fontId="4" fillId="0" borderId="13" xfId="0" applyFont="1" applyBorder="1"/>
    <xf numFmtId="0" fontId="4" fillId="0" borderId="26" xfId="0" applyFont="1" applyBorder="1"/>
    <xf numFmtId="0" fontId="4" fillId="0" borderId="37" xfId="0" applyFont="1" applyBorder="1"/>
    <xf numFmtId="0" fontId="16" fillId="7" borderId="3" xfId="0" applyFont="1" applyFill="1" applyBorder="1" applyAlignment="1">
      <alignment horizontal="center" vertical="center" wrapText="1"/>
    </xf>
    <xf numFmtId="0" fontId="0" fillId="0" borderId="0" xfId="0" applyFont="1" applyAlignment="1"/>
    <xf numFmtId="0" fontId="4" fillId="0" borderId="76" xfId="0" applyFont="1" applyBorder="1"/>
    <xf numFmtId="0" fontId="4" fillId="0" borderId="77" xfId="0" applyFont="1" applyBorder="1"/>
    <xf numFmtId="0" fontId="4" fillId="0" borderId="79" xfId="0" applyFont="1" applyBorder="1"/>
    <xf numFmtId="0" fontId="29" fillId="10" borderId="40" xfId="0" applyFont="1" applyFill="1" applyBorder="1" applyAlignment="1">
      <alignment horizontal="left" vertical="center" wrapText="1"/>
    </xf>
    <xf numFmtId="0" fontId="29" fillId="10" borderId="40" xfId="0" applyFont="1" applyFill="1" applyBorder="1" applyAlignment="1">
      <alignment horizontal="center" vertical="center" wrapText="1"/>
    </xf>
    <xf numFmtId="0" fontId="19" fillId="10" borderId="3" xfId="0" applyFont="1" applyFill="1" applyBorder="1" applyAlignment="1">
      <alignment horizontal="left" vertical="center" wrapText="1"/>
    </xf>
    <xf numFmtId="0" fontId="19" fillId="8" borderId="3" xfId="0" applyFont="1" applyFill="1" applyBorder="1" applyAlignment="1">
      <alignment horizontal="left" vertical="center" wrapText="1"/>
    </xf>
    <xf numFmtId="0" fontId="10" fillId="5" borderId="46" xfId="0" applyFont="1" applyFill="1" applyBorder="1" applyAlignment="1">
      <alignment horizontal="center" vertical="center" wrapText="1"/>
    </xf>
    <xf numFmtId="0" fontId="13" fillId="7" borderId="40" xfId="0" applyFont="1" applyFill="1" applyBorder="1" applyAlignment="1">
      <alignment horizontal="center" vertical="center" wrapText="1"/>
    </xf>
    <xf numFmtId="0" fontId="26" fillId="10" borderId="3" xfId="0" applyFont="1" applyFill="1" applyBorder="1" applyAlignment="1">
      <alignment horizontal="left" vertical="center" wrapText="1"/>
    </xf>
    <xf numFmtId="0" fontId="4" fillId="0" borderId="39" xfId="0" applyFont="1" applyBorder="1"/>
    <xf numFmtId="0" fontId="4" fillId="0" borderId="53" xfId="0" applyFont="1" applyBorder="1"/>
    <xf numFmtId="0" fontId="7" fillId="0" borderId="27" xfId="0" applyFont="1" applyBorder="1" applyAlignment="1">
      <alignment horizontal="center" vertical="center" wrapText="1"/>
    </xf>
    <xf numFmtId="0" fontId="8" fillId="0" borderId="43" xfId="0" applyFont="1" applyBorder="1" applyAlignment="1">
      <alignment horizontal="center" vertical="center" wrapText="1"/>
    </xf>
    <xf numFmtId="0" fontId="9" fillId="8" borderId="114" xfId="0" applyFont="1" applyFill="1" applyBorder="1" applyAlignment="1">
      <alignment horizontal="left" vertical="center" wrapText="1"/>
    </xf>
    <xf numFmtId="0" fontId="8" fillId="8" borderId="98" xfId="0" applyFont="1" applyFill="1" applyBorder="1" applyAlignment="1">
      <alignment horizontal="left" vertical="center" wrapText="1"/>
    </xf>
    <xf numFmtId="0" fontId="4" fillId="0" borderId="116" xfId="0" applyFont="1" applyBorder="1"/>
    <xf numFmtId="0" fontId="7" fillId="8" borderId="17" xfId="0" applyFont="1" applyFill="1" applyBorder="1" applyAlignment="1">
      <alignment horizontal="left" vertical="center" wrapText="1"/>
    </xf>
    <xf numFmtId="0" fontId="9" fillId="8" borderId="107" xfId="0" applyFont="1" applyFill="1" applyBorder="1" applyAlignment="1">
      <alignment horizontal="left" vertical="center" wrapText="1"/>
    </xf>
    <xf numFmtId="0" fontId="37" fillId="8" borderId="17" xfId="0" applyFont="1" applyFill="1" applyBorder="1" applyAlignment="1">
      <alignment horizontal="center" vertical="center" wrapText="1"/>
    </xf>
    <xf numFmtId="0" fontId="6" fillId="10" borderId="114" xfId="0" applyFont="1" applyFill="1" applyBorder="1" applyAlignment="1">
      <alignment horizontal="center" vertical="center"/>
    </xf>
    <xf numFmtId="0" fontId="9" fillId="8" borderId="107" xfId="0" applyFont="1" applyFill="1" applyBorder="1" applyAlignment="1">
      <alignment horizontal="left" vertical="center"/>
    </xf>
    <xf numFmtId="0" fontId="9" fillId="8" borderId="114" xfId="0" applyFont="1" applyFill="1" applyBorder="1" applyAlignment="1">
      <alignment horizontal="center" vertical="center" wrapText="1"/>
    </xf>
    <xf numFmtId="0" fontId="8" fillId="8" borderId="98" xfId="0" applyFont="1" applyFill="1" applyBorder="1" applyAlignment="1">
      <alignment vertical="center" wrapText="1"/>
    </xf>
    <xf numFmtId="0" fontId="9" fillId="10" borderId="24"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6" fillId="6" borderId="107" xfId="0" applyFont="1" applyFill="1" applyBorder="1" applyAlignment="1">
      <alignment horizontal="center" vertical="center"/>
    </xf>
    <xf numFmtId="0" fontId="6" fillId="10" borderId="98" xfId="0" applyFont="1" applyFill="1" applyBorder="1" applyAlignment="1">
      <alignment horizontal="center" vertical="center" wrapText="1"/>
    </xf>
    <xf numFmtId="0" fontId="9" fillId="10" borderId="17" xfId="0" applyFont="1" applyFill="1" applyBorder="1" applyAlignment="1">
      <alignment horizontal="center" vertical="center" wrapText="1"/>
    </xf>
    <xf numFmtId="0" fontId="8" fillId="10" borderId="24" xfId="0" applyFont="1" applyFill="1" applyBorder="1" applyAlignment="1">
      <alignment horizontal="center" vertical="center" wrapText="1"/>
    </xf>
    <xf numFmtId="0" fontId="7" fillId="8" borderId="98" xfId="0" applyFont="1" applyFill="1" applyBorder="1" applyAlignment="1">
      <alignment horizontal="left" vertical="center" wrapText="1"/>
    </xf>
    <xf numFmtId="0" fontId="7" fillId="8" borderId="98" xfId="0" applyFont="1" applyFill="1" applyBorder="1" applyAlignment="1">
      <alignment vertical="center" wrapText="1"/>
    </xf>
    <xf numFmtId="0" fontId="8" fillId="10" borderId="17" xfId="0" applyFont="1" applyFill="1" applyBorder="1" applyAlignment="1">
      <alignment horizontal="center" vertical="center" wrapText="1"/>
    </xf>
    <xf numFmtId="0" fontId="40" fillId="10" borderId="98" xfId="0" applyFont="1" applyFill="1" applyBorder="1" applyAlignment="1">
      <alignment horizontal="center" vertical="center" wrapText="1"/>
    </xf>
    <xf numFmtId="0" fontId="38" fillId="10" borderId="114" xfId="0" applyFont="1" applyFill="1" applyBorder="1" applyAlignment="1">
      <alignment horizontal="center" vertical="center"/>
    </xf>
    <xf numFmtId="0" fontId="38" fillId="10" borderId="98"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38" fillId="10" borderId="24" xfId="0" applyFont="1" applyFill="1" applyBorder="1" applyAlignment="1">
      <alignment horizontal="center" vertical="center" wrapText="1"/>
    </xf>
    <xf numFmtId="0" fontId="39" fillId="10" borderId="118" xfId="0" applyFont="1" applyFill="1" applyBorder="1" applyAlignment="1">
      <alignment horizontal="center" vertical="center" wrapText="1"/>
    </xf>
    <xf numFmtId="0" fontId="4" fillId="0" borderId="120" xfId="0" applyFont="1" applyBorder="1"/>
    <xf numFmtId="0" fontId="5" fillId="3" borderId="118" xfId="0" applyFont="1" applyFill="1" applyBorder="1" applyAlignment="1">
      <alignment horizontal="center" vertical="center" wrapText="1"/>
    </xf>
    <xf numFmtId="0" fontId="4" fillId="0" borderId="119" xfId="0" applyFont="1" applyBorder="1"/>
    <xf numFmtId="0" fontId="37" fillId="14" borderId="17" xfId="0" applyFont="1" applyFill="1" applyBorder="1" applyAlignment="1">
      <alignment horizontal="center" vertical="center" wrapText="1"/>
    </xf>
    <xf numFmtId="0" fontId="7" fillId="0" borderId="98" xfId="0" applyFont="1" applyBorder="1" applyAlignment="1">
      <alignment horizontal="center" vertical="center" wrapText="1"/>
    </xf>
    <xf numFmtId="0" fontId="42" fillId="0" borderId="140" xfId="0" applyFont="1" applyBorder="1" applyAlignment="1">
      <alignment horizontal="center" vertical="center" wrapText="1"/>
    </xf>
    <xf numFmtId="0" fontId="4" fillId="0" borderId="160" xfId="0" applyFont="1" applyBorder="1"/>
    <xf numFmtId="0" fontId="43" fillId="0" borderId="137" xfId="0" applyFont="1" applyBorder="1" applyAlignment="1">
      <alignment horizontal="center" vertical="center" wrapText="1"/>
    </xf>
    <xf numFmtId="0" fontId="4" fillId="0" borderId="164" xfId="0" applyFont="1" applyBorder="1"/>
    <xf numFmtId="0" fontId="4" fillId="0" borderId="158" xfId="0" applyFont="1" applyBorder="1"/>
    <xf numFmtId="0" fontId="43" fillId="0" borderId="138" xfId="0" applyFont="1" applyBorder="1" applyAlignment="1">
      <alignment horizontal="center" vertical="center" wrapText="1"/>
    </xf>
    <xf numFmtId="0" fontId="4" fillId="0" borderId="165" xfId="0" applyFont="1" applyBorder="1"/>
    <xf numFmtId="0" fontId="4" fillId="0" borderId="159" xfId="0" applyFont="1" applyBorder="1"/>
    <xf numFmtId="0" fontId="9" fillId="0" borderId="98" xfId="0" applyFont="1" applyBorder="1" applyAlignment="1">
      <alignment horizontal="center" vertical="center" wrapText="1"/>
    </xf>
    <xf numFmtId="0" fontId="42" fillId="0" borderId="138" xfId="0" applyFont="1" applyBorder="1" applyAlignment="1">
      <alignment horizontal="center" vertical="center" wrapText="1"/>
    </xf>
    <xf numFmtId="0" fontId="7" fillId="0" borderId="138" xfId="0" applyFont="1" applyBorder="1" applyAlignment="1">
      <alignment horizontal="center" vertical="center" wrapText="1"/>
    </xf>
    <xf numFmtId="0" fontId="7" fillId="0" borderId="137" xfId="0" applyFont="1" applyBorder="1" applyAlignment="1">
      <alignment horizontal="center" vertical="center" wrapText="1"/>
    </xf>
    <xf numFmtId="0" fontId="9" fillId="0" borderId="161" xfId="0" applyFont="1" applyBorder="1" applyAlignment="1">
      <alignment horizontal="left" vertical="center" wrapText="1"/>
    </xf>
    <xf numFmtId="0" fontId="45" fillId="0" borderId="98" xfId="0" applyFont="1" applyBorder="1" applyAlignment="1">
      <alignment horizontal="left" vertical="center" wrapText="1"/>
    </xf>
    <xf numFmtId="0" fontId="4" fillId="0" borderId="141" xfId="0" applyFont="1" applyBorder="1"/>
    <xf numFmtId="0" fontId="45" fillId="0" borderId="98" xfId="0" applyFont="1" applyBorder="1" applyAlignment="1">
      <alignment horizontal="center" vertical="center" wrapText="1"/>
    </xf>
    <xf numFmtId="0" fontId="9" fillId="0" borderId="137" xfId="0" applyFont="1" applyBorder="1" applyAlignment="1">
      <alignment horizontal="center" vertical="center" wrapText="1"/>
    </xf>
    <xf numFmtId="0" fontId="43" fillId="8" borderId="17" xfId="0" applyFont="1" applyFill="1" applyBorder="1" applyAlignment="1">
      <alignment horizontal="center" vertical="center" wrapText="1"/>
    </xf>
    <xf numFmtId="0" fontId="43" fillId="0" borderId="24"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177" xfId="0" applyFont="1" applyBorder="1" applyAlignment="1">
      <alignment horizontal="center" vertical="center" wrapText="1"/>
    </xf>
    <xf numFmtId="0" fontId="4" fillId="0" borderId="182" xfId="0" applyFont="1" applyBorder="1"/>
    <xf numFmtId="0" fontId="7" fillId="0" borderId="177" xfId="0" applyFont="1" applyBorder="1" applyAlignment="1">
      <alignment horizontal="center" vertical="center" wrapText="1"/>
    </xf>
    <xf numFmtId="0" fontId="4" fillId="0" borderId="178" xfId="0" applyFont="1" applyBorder="1"/>
    <xf numFmtId="0" fontId="42" fillId="0" borderId="137" xfId="0" applyFont="1" applyBorder="1" applyAlignment="1">
      <alignment horizontal="center" vertical="center" wrapText="1"/>
    </xf>
    <xf numFmtId="0" fontId="42" fillId="0" borderId="98" xfId="0" applyFont="1" applyBorder="1" applyAlignment="1">
      <alignment horizontal="center" vertical="center" wrapText="1"/>
    </xf>
    <xf numFmtId="0" fontId="43" fillId="8" borderId="24" xfId="0" applyFont="1" applyFill="1" applyBorder="1" applyAlignment="1">
      <alignment horizontal="center" vertical="center" wrapText="1"/>
    </xf>
    <xf numFmtId="0" fontId="39" fillId="0" borderId="138" xfId="0" applyFont="1" applyBorder="1" applyAlignment="1">
      <alignment horizontal="center" vertical="center" wrapText="1"/>
    </xf>
    <xf numFmtId="0" fontId="43" fillId="8" borderId="30" xfId="0" applyFont="1" applyFill="1" applyBorder="1" applyAlignment="1">
      <alignment horizontal="center" vertical="center" wrapText="1"/>
    </xf>
    <xf numFmtId="0" fontId="43" fillId="14" borderId="17" xfId="0" applyFont="1" applyFill="1" applyBorder="1" applyAlignment="1">
      <alignment horizontal="center" vertical="center" wrapText="1"/>
    </xf>
    <xf numFmtId="0" fontId="7" fillId="0" borderId="103" xfId="0" applyFont="1" applyBorder="1" applyAlignment="1">
      <alignment horizontal="center" vertical="center" wrapText="1"/>
    </xf>
    <xf numFmtId="0" fontId="45" fillId="0" borderId="98" xfId="0" applyFont="1" applyBorder="1" applyAlignment="1">
      <alignment vertical="center" wrapText="1"/>
    </xf>
    <xf numFmtId="0" fontId="7" fillId="0" borderId="26" xfId="0" applyFont="1" applyBorder="1" applyAlignment="1">
      <alignment horizontal="center" vertical="center" wrapText="1"/>
    </xf>
    <xf numFmtId="0" fontId="43" fillId="10" borderId="132" xfId="0" applyFont="1" applyFill="1" applyBorder="1" applyAlignment="1">
      <alignment horizontal="center" vertical="center" wrapText="1"/>
    </xf>
    <xf numFmtId="0" fontId="4" fillId="0" borderId="144" xfId="0" applyFont="1" applyBorder="1"/>
    <xf numFmtId="0" fontId="4" fillId="0" borderId="156" xfId="0" applyFont="1" applyBorder="1"/>
    <xf numFmtId="0" fontId="43" fillId="10" borderId="133" xfId="0" applyFont="1" applyFill="1" applyBorder="1" applyAlignment="1">
      <alignment horizontal="center" vertical="center" wrapText="1"/>
    </xf>
    <xf numFmtId="0" fontId="4" fillId="0" borderId="134" xfId="0" applyFont="1" applyBorder="1"/>
    <xf numFmtId="0" fontId="43" fillId="0" borderId="103" xfId="0" applyFont="1" applyBorder="1" applyAlignment="1">
      <alignment horizontal="center" vertical="center" wrapText="1"/>
    </xf>
    <xf numFmtId="0" fontId="38" fillId="10" borderId="138" xfId="0" applyFont="1" applyFill="1" applyBorder="1" applyAlignment="1">
      <alignment horizontal="center" vertical="center" wrapText="1"/>
    </xf>
    <xf numFmtId="0" fontId="4" fillId="0" borderId="150" xfId="0" applyFont="1" applyBorder="1"/>
    <xf numFmtId="0" fontId="35" fillId="5" borderId="44" xfId="0" applyFont="1" applyFill="1" applyBorder="1" applyAlignment="1">
      <alignment horizontal="center" vertical="center" wrapText="1"/>
    </xf>
    <xf numFmtId="0" fontId="36" fillId="7" borderId="80" xfId="0" applyFont="1" applyFill="1" applyBorder="1" applyAlignment="1">
      <alignment horizontal="center" vertical="center"/>
    </xf>
    <xf numFmtId="0" fontId="6" fillId="10" borderId="124" xfId="0" applyFont="1" applyFill="1" applyBorder="1" applyAlignment="1">
      <alignment horizontal="center" vertical="center"/>
    </xf>
    <xf numFmtId="0" fontId="4" fillId="0" borderId="136" xfId="0" applyFont="1" applyBorder="1"/>
    <xf numFmtId="0" fontId="4" fillId="0" borderId="146" xfId="0" applyFont="1" applyBorder="1"/>
    <xf numFmtId="0" fontId="6" fillId="10" borderId="125" xfId="0" applyFont="1" applyFill="1" applyBorder="1" applyAlignment="1">
      <alignment horizontal="center" vertical="center" wrapText="1"/>
    </xf>
    <xf numFmtId="0" fontId="4" fillId="0" borderId="147" xfId="0" applyFont="1" applyBorder="1"/>
    <xf numFmtId="0" fontId="31" fillId="10" borderId="128" xfId="0" applyFont="1" applyFill="1" applyBorder="1" applyAlignment="1">
      <alignment horizontal="center" vertical="center" wrapText="1"/>
    </xf>
    <xf numFmtId="0" fontId="43" fillId="10" borderId="135" xfId="0" applyFont="1" applyFill="1" applyBorder="1" applyAlignment="1">
      <alignment horizontal="center" vertical="center" wrapText="1"/>
    </xf>
    <xf numFmtId="0" fontId="4" fillId="0" borderId="145" xfId="0" applyFont="1" applyBorder="1"/>
    <xf numFmtId="0" fontId="4" fillId="0" borderId="157" xfId="0" applyFont="1" applyBorder="1"/>
    <xf numFmtId="0" fontId="44" fillId="10" borderId="140" xfId="0" applyFont="1" applyFill="1" applyBorder="1" applyAlignment="1">
      <alignment horizontal="center" vertical="center" wrapText="1"/>
    </xf>
    <xf numFmtId="0" fontId="4" fillId="0" borderId="152" xfId="0" applyFont="1" applyBorder="1"/>
    <xf numFmtId="0" fontId="43" fillId="10" borderId="2" xfId="0" applyFont="1" applyFill="1" applyBorder="1" applyAlignment="1">
      <alignment horizontal="center" vertical="center" wrapText="1"/>
    </xf>
    <xf numFmtId="0" fontId="4" fillId="0" borderId="130" xfId="0" applyFont="1" applyBorder="1"/>
    <xf numFmtId="0" fontId="4" fillId="0" borderId="142" xfId="0" applyFont="1" applyBorder="1"/>
    <xf numFmtId="0" fontId="43" fillId="10" borderId="131" xfId="0" applyFont="1" applyFill="1" applyBorder="1" applyAlignment="1">
      <alignment horizontal="center" vertical="center" wrapText="1"/>
    </xf>
    <xf numFmtId="0" fontId="4" fillId="0" borderId="143" xfId="0" applyFont="1" applyBorder="1"/>
    <xf numFmtId="0" fontId="4" fillId="0" borderId="155" xfId="0" applyFont="1" applyBorder="1"/>
    <xf numFmtId="0" fontId="9" fillId="10" borderId="126" xfId="0" applyFont="1" applyFill="1" applyBorder="1" applyAlignment="1">
      <alignment horizontal="center" vertical="center" wrapText="1"/>
    </xf>
    <xf numFmtId="0" fontId="4" fillId="0" borderId="127" xfId="0" applyFont="1" applyBorder="1"/>
    <xf numFmtId="0" fontId="4" fillId="0" borderId="148" xfId="0" applyFont="1" applyBorder="1"/>
    <xf numFmtId="0" fontId="37" fillId="10" borderId="137" xfId="0" applyFont="1" applyFill="1" applyBorder="1" applyAlignment="1">
      <alignment horizontal="center" vertical="center" wrapText="1"/>
    </xf>
    <xf numFmtId="0" fontId="4" fillId="0" borderId="149" xfId="0" applyFont="1" applyBorder="1"/>
    <xf numFmtId="0" fontId="9" fillId="10" borderId="98" xfId="0" applyFont="1" applyFill="1" applyBorder="1" applyAlignment="1">
      <alignment horizontal="center" vertical="center" wrapText="1"/>
    </xf>
    <xf numFmtId="0" fontId="7" fillId="10" borderId="98"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4" fillId="0" borderId="139" xfId="0" applyFont="1" applyBorder="1"/>
    <xf numFmtId="0" fontId="38" fillId="10" borderId="128" xfId="0" applyFont="1" applyFill="1" applyBorder="1" applyAlignment="1">
      <alignment horizontal="center" vertical="center" wrapText="1"/>
    </xf>
    <xf numFmtId="0" fontId="7" fillId="10" borderId="63" xfId="0" applyFont="1" applyFill="1" applyBorder="1" applyAlignment="1">
      <alignment horizontal="center" vertical="center" wrapText="1"/>
    </xf>
    <xf numFmtId="0" fontId="52" fillId="0" borderId="187" xfId="0" applyFont="1" applyBorder="1" applyAlignment="1">
      <alignment horizontal="center"/>
    </xf>
    <xf numFmtId="0" fontId="52" fillId="0" borderId="186" xfId="0" applyFont="1" applyBorder="1" applyAlignment="1">
      <alignment horizontal="center"/>
    </xf>
    <xf numFmtId="0" fontId="7" fillId="0" borderId="187" xfId="0" applyFont="1" applyBorder="1" applyAlignment="1">
      <alignment horizontal="left" vertical="center" wrapText="1"/>
    </xf>
    <xf numFmtId="0" fontId="7" fillId="0" borderId="186" xfId="0" applyFont="1" applyBorder="1" applyAlignment="1">
      <alignment horizontal="left" vertical="center" wrapText="1"/>
    </xf>
    <xf numFmtId="0" fontId="52" fillId="0" borderId="187" xfId="0" applyFont="1" applyBorder="1" applyAlignment="1"/>
    <xf numFmtId="0" fontId="52" fillId="0" borderId="186" xfId="0" applyFont="1" applyBorder="1" applyAlignment="1"/>
    <xf numFmtId="0" fontId="7" fillId="0" borderId="184" xfId="0" applyFont="1" applyFill="1" applyBorder="1" applyAlignment="1">
      <alignment horizontal="left" vertical="top" wrapText="1"/>
    </xf>
    <xf numFmtId="0" fontId="52" fillId="0" borderId="188" xfId="0" applyFont="1" applyBorder="1" applyAlignment="1"/>
    <xf numFmtId="0" fontId="7" fillId="0" borderId="98" xfId="0" applyFont="1" applyBorder="1" applyAlignment="1">
      <alignment horizontal="center" vertical="center" textRotation="90"/>
    </xf>
    <xf numFmtId="0" fontId="7" fillId="0" borderId="99" xfId="0" applyFont="1" applyBorder="1" applyAlignment="1">
      <alignment horizontal="center" vertical="center" textRotation="90"/>
    </xf>
    <xf numFmtId="0" fontId="7" fillId="0" borderId="98" xfId="0" applyFont="1" applyBorder="1" applyAlignment="1">
      <alignment vertical="center" textRotation="90"/>
    </xf>
    <xf numFmtId="9" fontId="7" fillId="0" borderId="98" xfId="0" applyNumberFormat="1" applyFont="1" applyBorder="1" applyAlignment="1">
      <alignment horizontal="center" vertical="center"/>
    </xf>
    <xf numFmtId="0" fontId="7" fillId="0" borderId="98" xfId="0" applyFont="1" applyBorder="1" applyAlignment="1">
      <alignment horizontal="center" vertical="center"/>
    </xf>
    <xf numFmtId="9" fontId="7" fillId="0" borderId="99" xfId="0" applyNumberFormat="1" applyFont="1" applyBorder="1" applyAlignment="1">
      <alignment horizontal="center" vertical="center"/>
    </xf>
    <xf numFmtId="0" fontId="47" fillId="0" borderId="88" xfId="0" applyFont="1" applyBorder="1" applyAlignment="1">
      <alignment horizontal="center" vertical="center"/>
    </xf>
    <xf numFmtId="0" fontId="4" fillId="0" borderId="173" xfId="0" applyFont="1" applyBorder="1"/>
    <xf numFmtId="0" fontId="7" fillId="0" borderId="98" xfId="0" applyFont="1" applyBorder="1" applyAlignment="1">
      <alignment vertical="center" wrapText="1"/>
    </xf>
    <xf numFmtId="0" fontId="7" fillId="0" borderId="98" xfId="0" applyFont="1" applyBorder="1" applyAlignment="1">
      <alignment vertical="center"/>
    </xf>
    <xf numFmtId="0" fontId="7" fillId="0" borderId="98" xfId="0" applyFont="1" applyBorder="1" applyAlignment="1">
      <alignment horizontal="left" vertical="center" wrapText="1"/>
    </xf>
    <xf numFmtId="0" fontId="46" fillId="7" borderId="88" xfId="0" applyFont="1" applyFill="1" applyBorder="1" applyAlignment="1">
      <alignment horizontal="left" vertical="center" wrapText="1"/>
    </xf>
    <xf numFmtId="0" fontId="47" fillId="0" borderId="98" xfId="0" applyFont="1" applyBorder="1" applyAlignment="1">
      <alignment horizontal="center" vertical="center"/>
    </xf>
    <xf numFmtId="0" fontId="46" fillId="7" borderId="88" xfId="0" applyFont="1" applyFill="1" applyBorder="1" applyAlignment="1">
      <alignment vertical="center" wrapText="1"/>
    </xf>
    <xf numFmtId="0" fontId="4" fillId="0" borderId="169" xfId="0" applyFont="1" applyBorder="1"/>
    <xf numFmtId="0" fontId="5" fillId="0" borderId="10" xfId="0" applyFont="1" applyBorder="1" applyAlignment="1">
      <alignment horizontal="center" vertical="center" wrapText="1"/>
    </xf>
    <xf numFmtId="0" fontId="43" fillId="4" borderId="40" xfId="0" applyFont="1" applyFill="1" applyBorder="1" applyAlignment="1">
      <alignment horizontal="center" vertical="center" wrapText="1"/>
    </xf>
    <xf numFmtId="0" fontId="46" fillId="7" borderId="78" xfId="0" applyFont="1" applyFill="1" applyBorder="1" applyAlignment="1">
      <alignment horizontal="center" vertical="center" wrapText="1"/>
    </xf>
    <xf numFmtId="0" fontId="46" fillId="7" borderId="80" xfId="0" applyFont="1" applyFill="1" applyBorder="1" applyAlignment="1">
      <alignment horizontal="center" vertical="center" wrapText="1"/>
    </xf>
    <xf numFmtId="0" fontId="4" fillId="0" borderId="174" xfId="0" applyFont="1" applyBorder="1"/>
    <xf numFmtId="0" fontId="5" fillId="0" borderId="20" xfId="0" applyFont="1" applyBorder="1" applyAlignment="1">
      <alignment horizontal="center" vertical="center" wrapText="1"/>
    </xf>
    <xf numFmtId="0" fontId="4" fillId="0" borderId="170" xfId="0" applyFont="1" applyBorder="1"/>
    <xf numFmtId="0" fontId="5" fillId="0" borderId="33" xfId="0" applyFont="1" applyBorder="1" applyAlignment="1">
      <alignment horizontal="center" vertical="center" wrapText="1"/>
    </xf>
    <xf numFmtId="0" fontId="46" fillId="7" borderId="171" xfId="0" applyFont="1" applyFill="1" applyBorder="1" applyAlignment="1">
      <alignment horizontal="center" vertical="center" wrapText="1"/>
    </xf>
    <xf numFmtId="0" fontId="7" fillId="0" borderId="99" xfId="0" applyFont="1" applyBorder="1" applyAlignment="1">
      <alignment horizontal="center" vertical="center"/>
    </xf>
    <xf numFmtId="0" fontId="46" fillId="7" borderId="88" xfId="0" applyFont="1" applyFill="1" applyBorder="1" applyAlignment="1">
      <alignment horizontal="center" vertical="center" wrapText="1"/>
    </xf>
    <xf numFmtId="0" fontId="4" fillId="0" borderId="183" xfId="0" applyFont="1" applyBorder="1"/>
    <xf numFmtId="0" fontId="7" fillId="14" borderId="17" xfId="0" applyFont="1" applyFill="1" applyBorder="1" applyAlignment="1">
      <alignment horizontal="center" vertical="center" wrapText="1"/>
    </xf>
  </cellXfs>
  <cellStyles count="1">
    <cellStyle name="Normal" xfId="0" builtinId="0"/>
  </cellStyles>
  <dxfs count="15">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28575</xdr:colOff>
      <xdr:row>9</xdr:row>
      <xdr:rowOff>114300</xdr:rowOff>
    </xdr:from>
    <xdr:ext cx="1752600" cy="2838450"/>
    <xdr:sp macro="" textlink="">
      <xdr:nvSpPr>
        <xdr:cNvPr id="3" name="Shape 3"/>
        <xdr:cNvSpPr/>
      </xdr:nvSpPr>
      <xdr:spPr>
        <a:xfrm>
          <a:off x="4507800" y="2398875"/>
          <a:ext cx="1676400" cy="2762250"/>
        </a:xfrm>
        <a:prstGeom prst="rect">
          <a:avLst/>
        </a:prstGeom>
        <a:noFill/>
        <a:ln w="7620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304800</xdr:colOff>
      <xdr:row>11</xdr:row>
      <xdr:rowOff>542925</xdr:rowOff>
    </xdr:from>
    <xdr:ext cx="1238250" cy="1038225"/>
    <xdr:sp macro="" textlink="">
      <xdr:nvSpPr>
        <xdr:cNvPr id="4" name="Shape 4"/>
        <xdr:cNvSpPr txBox="1"/>
      </xdr:nvSpPr>
      <xdr:spPr>
        <a:xfrm>
          <a:off x="4726875" y="3265650"/>
          <a:ext cx="1238250" cy="10287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b="1">
              <a:solidFill>
                <a:schemeClr val="lt1"/>
              </a:solidFill>
              <a:latin typeface="Times New Roman"/>
              <a:ea typeface="Times New Roman"/>
              <a:cs typeface="Times New Roman"/>
              <a:sym typeface="Times New Roman"/>
            </a:rPr>
            <a:t>No aplica para los riesgos de corrupción</a:t>
          </a:r>
          <a:endParaRPr sz="1400"/>
        </a:p>
      </xdr:txBody>
    </xdr:sp>
    <xdr:clientData fLocksWithSheet="0"/>
  </xdr:oneCellAnchor>
  <xdr:oneCellAnchor>
    <xdr:from>
      <xdr:col>1</xdr:col>
      <xdr:colOff>352425</xdr:colOff>
      <xdr:row>2</xdr:row>
      <xdr:rowOff>381000</xdr:rowOff>
    </xdr:from>
    <xdr:ext cx="1285875" cy="990600"/>
    <xdr:pic>
      <xdr:nvPicPr>
        <xdr:cNvPr id="2" name="image1.png" descr="Descripción: KAREN:ANT:Documentos:Word:PNG:Word-0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57150</xdr:colOff>
      <xdr:row>114</xdr:row>
      <xdr:rowOff>209550</xdr:rowOff>
    </xdr:from>
    <xdr:ext cx="3705225" cy="819150"/>
    <xdr:pic>
      <xdr:nvPicPr>
        <xdr:cNvPr id="5"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200025</xdr:colOff>
      <xdr:row>2</xdr:row>
      <xdr:rowOff>438150</xdr:rowOff>
    </xdr:from>
    <xdr:ext cx="1485900" cy="914400"/>
    <xdr:pic>
      <xdr:nvPicPr>
        <xdr:cNvPr id="2" name="image1.png" descr="Descripción: KAREN:ANT:Documentos:Word:PNG:Word-0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xdr:colOff>
      <xdr:row>16</xdr:row>
      <xdr:rowOff>295275</xdr:rowOff>
    </xdr:from>
    <xdr:ext cx="3743325" cy="85725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2</xdr:row>
      <xdr:rowOff>0</xdr:rowOff>
    </xdr:from>
    <xdr:ext cx="1485900" cy="819150"/>
    <xdr:pic>
      <xdr:nvPicPr>
        <xdr:cNvPr id="2" name="image1.png" descr="Descripción: KAREN:ANT:Documentos:Word:PNG:Word-0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1447800</xdr:colOff>
      <xdr:row>49</xdr:row>
      <xdr:rowOff>0</xdr:rowOff>
    </xdr:from>
    <xdr:ext cx="5267325" cy="1266825"/>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457200</xdr:colOff>
      <xdr:row>2</xdr:row>
      <xdr:rowOff>304800</xdr:rowOff>
    </xdr:from>
    <xdr:ext cx="3352800" cy="1047750"/>
    <xdr:pic>
      <xdr:nvPicPr>
        <xdr:cNvPr id="2" name="image1.png" descr="Descripción: KAREN:ANT:Documentos:Word:PNG:Word-0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85725</xdr:colOff>
      <xdr:row>45</xdr:row>
      <xdr:rowOff>66675</xdr:rowOff>
    </xdr:from>
    <xdr:ext cx="4133850" cy="1162050"/>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57150</xdr:colOff>
      <xdr:row>1</xdr:row>
      <xdr:rowOff>266700</xdr:rowOff>
    </xdr:from>
    <xdr:ext cx="1657350" cy="1209675"/>
    <xdr:pic>
      <xdr:nvPicPr>
        <xdr:cNvPr id="2" name="image1.png" descr="Descripción: KAREN:ANT:Documentos:Word:PNG:Word-0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762000</xdr:colOff>
      <xdr:row>43</xdr:row>
      <xdr:rowOff>866775</xdr:rowOff>
    </xdr:from>
    <xdr:ext cx="3448050" cy="876300"/>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904875</xdr:colOff>
      <xdr:row>1</xdr:row>
      <xdr:rowOff>266700</xdr:rowOff>
    </xdr:from>
    <xdr:ext cx="2057400" cy="1209675"/>
    <xdr:pic>
      <xdr:nvPicPr>
        <xdr:cNvPr id="2" name="image1.png" descr="Descripción: KAREN:ANT:Documentos:Word:PNG:Word-0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36</xdr:col>
      <xdr:colOff>514350</xdr:colOff>
      <xdr:row>62</xdr:row>
      <xdr:rowOff>1057275</xdr:rowOff>
    </xdr:from>
    <xdr:ext cx="4591050" cy="1162050"/>
    <xdr:pic>
      <xdr:nvPicPr>
        <xdr:cNvPr id="3" name="image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57150</xdr:colOff>
      <xdr:row>1</xdr:row>
      <xdr:rowOff>266700</xdr:rowOff>
    </xdr:from>
    <xdr:ext cx="2190750" cy="1381125"/>
    <xdr:pic>
      <xdr:nvPicPr>
        <xdr:cNvPr id="2" name="image1.png" descr="Descripción: KAREN:ANT:Documentos:Word:PNG:Word-0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28</xdr:col>
      <xdr:colOff>1971675</xdr:colOff>
      <xdr:row>81</xdr:row>
      <xdr:rowOff>47625</xdr:rowOff>
    </xdr:from>
    <xdr:ext cx="5610225" cy="145732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190500</xdr:colOff>
      <xdr:row>2</xdr:row>
      <xdr:rowOff>0</xdr:rowOff>
    </xdr:from>
    <xdr:ext cx="1485900" cy="819150"/>
    <xdr:pic>
      <xdr:nvPicPr>
        <xdr:cNvPr id="2" name="image1.png" descr="Descripción: KAREN:ANT:Documentos:Word:PNG:Word-0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2838450</xdr:colOff>
      <xdr:row>91</xdr:row>
      <xdr:rowOff>123825</xdr:rowOff>
    </xdr:from>
    <xdr:ext cx="5229225" cy="1323975"/>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190500</xdr:colOff>
      <xdr:row>2</xdr:row>
      <xdr:rowOff>0</xdr:rowOff>
    </xdr:from>
    <xdr:ext cx="1485900" cy="819150"/>
    <xdr:pic>
      <xdr:nvPicPr>
        <xdr:cNvPr id="2" name="image1.png" descr="Descripción: KAREN:ANT:Documentos:Word:PNG:Word-0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2838450</xdr:colOff>
      <xdr:row>58</xdr:row>
      <xdr:rowOff>123825</xdr:rowOff>
    </xdr:from>
    <xdr:ext cx="5229225" cy="1323975"/>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agenciadetierras.gov.co/wp-content/uploads/2018/04/DEST-PoliItica-001-Riesgos-y-Oportunidades.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2.625" defaultRowHeight="15" customHeight="1" x14ac:dyDescent="0.2"/>
  <cols>
    <col min="1" max="1" width="10" customWidth="1"/>
    <col min="2" max="2" width="12.375" customWidth="1"/>
    <col min="3" max="3" width="13" customWidth="1"/>
    <col min="4" max="4" width="13.125" customWidth="1"/>
    <col min="5" max="5" width="11.375" customWidth="1"/>
    <col min="6" max="6" width="12.25" customWidth="1"/>
    <col min="7" max="7" width="11.875" customWidth="1"/>
    <col min="8" max="8" width="12.75" customWidth="1"/>
    <col min="9" max="9" width="12.5" customWidth="1"/>
    <col min="10" max="10" width="10" customWidth="1"/>
    <col min="11" max="11" width="11.375" customWidth="1"/>
    <col min="12" max="17" width="10" customWidth="1"/>
    <col min="18" max="26" width="9.37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ht="39" customHeight="1" x14ac:dyDescent="0.25">
      <c r="A3" s="2"/>
      <c r="B3" s="408"/>
      <c r="C3" s="409"/>
      <c r="D3" s="410" t="s">
        <v>0</v>
      </c>
      <c r="E3" s="411"/>
      <c r="F3" s="412" t="s">
        <v>1</v>
      </c>
      <c r="G3" s="343"/>
      <c r="H3" s="343"/>
      <c r="I3" s="343"/>
      <c r="J3" s="343"/>
      <c r="K3" s="343"/>
      <c r="L3" s="343"/>
      <c r="M3" s="411"/>
      <c r="N3" s="410" t="s">
        <v>2</v>
      </c>
      <c r="O3" s="411"/>
      <c r="P3" s="413"/>
      <c r="Q3" s="344"/>
      <c r="R3" s="2"/>
      <c r="S3" s="2"/>
      <c r="T3" s="2"/>
      <c r="U3" s="2"/>
      <c r="V3" s="2"/>
      <c r="W3" s="2"/>
      <c r="X3" s="2"/>
      <c r="Y3" s="2"/>
      <c r="Z3" s="2"/>
    </row>
    <row r="4" spans="1:26" ht="27.75" customHeight="1" x14ac:dyDescent="0.25">
      <c r="A4" s="2"/>
      <c r="B4" s="338"/>
      <c r="C4" s="339"/>
      <c r="D4" s="394" t="s">
        <v>3</v>
      </c>
      <c r="E4" s="316"/>
      <c r="F4" s="396" t="s">
        <v>4</v>
      </c>
      <c r="G4" s="322"/>
      <c r="H4" s="322"/>
      <c r="I4" s="322"/>
      <c r="J4" s="322"/>
      <c r="K4" s="322"/>
      <c r="L4" s="322"/>
      <c r="M4" s="316"/>
      <c r="N4" s="394" t="s">
        <v>5</v>
      </c>
      <c r="O4" s="316"/>
      <c r="P4" s="395"/>
      <c r="Q4" s="323"/>
      <c r="R4" s="2"/>
      <c r="S4" s="2"/>
      <c r="T4" s="2"/>
      <c r="U4" s="2"/>
      <c r="V4" s="2"/>
      <c r="W4" s="2"/>
      <c r="X4" s="2"/>
      <c r="Y4" s="2"/>
      <c r="Z4" s="2"/>
    </row>
    <row r="5" spans="1:26" ht="27.75" customHeight="1" x14ac:dyDescent="0.25">
      <c r="A5" s="2"/>
      <c r="B5" s="338"/>
      <c r="C5" s="339"/>
      <c r="D5" s="394" t="s">
        <v>6</v>
      </c>
      <c r="E5" s="316"/>
      <c r="F5" s="396" t="s">
        <v>7</v>
      </c>
      <c r="G5" s="322"/>
      <c r="H5" s="322"/>
      <c r="I5" s="322"/>
      <c r="J5" s="322"/>
      <c r="K5" s="322"/>
      <c r="L5" s="322"/>
      <c r="M5" s="316"/>
      <c r="N5" s="397" t="s">
        <v>8</v>
      </c>
      <c r="O5" s="337"/>
      <c r="P5" s="400"/>
      <c r="Q5" s="401"/>
      <c r="R5" s="2"/>
      <c r="S5" s="2"/>
      <c r="T5" s="2"/>
      <c r="U5" s="2"/>
      <c r="V5" s="2"/>
      <c r="W5" s="2"/>
      <c r="X5" s="2"/>
      <c r="Y5" s="2"/>
      <c r="Z5" s="2"/>
    </row>
    <row r="6" spans="1:26" ht="42" customHeight="1" x14ac:dyDescent="0.25">
      <c r="A6" s="2"/>
      <c r="B6" s="333"/>
      <c r="C6" s="334"/>
      <c r="D6" s="414" t="s">
        <v>9</v>
      </c>
      <c r="E6" s="415"/>
      <c r="F6" s="416" t="s">
        <v>10</v>
      </c>
      <c r="G6" s="375"/>
      <c r="H6" s="375"/>
      <c r="I6" s="375"/>
      <c r="J6" s="375"/>
      <c r="K6" s="375"/>
      <c r="L6" s="375"/>
      <c r="M6" s="337"/>
      <c r="N6" s="398"/>
      <c r="O6" s="399"/>
      <c r="P6" s="402"/>
      <c r="Q6" s="403"/>
      <c r="R6" s="2"/>
      <c r="S6" s="2"/>
      <c r="T6" s="2"/>
      <c r="U6" s="2"/>
      <c r="V6" s="2"/>
      <c r="W6" s="2"/>
      <c r="X6" s="2"/>
      <c r="Y6" s="2"/>
      <c r="Z6" s="2"/>
    </row>
    <row r="7" spans="1:26" ht="23.25" customHeight="1" x14ac:dyDescent="0.25">
      <c r="A7" s="1"/>
      <c r="B7" s="327" t="s">
        <v>12</v>
      </c>
      <c r="C7" s="328"/>
      <c r="D7" s="328"/>
      <c r="E7" s="328"/>
      <c r="F7" s="328"/>
      <c r="G7" s="328"/>
      <c r="H7" s="328"/>
      <c r="I7" s="328"/>
      <c r="J7" s="328"/>
      <c r="K7" s="328"/>
      <c r="L7" s="328"/>
      <c r="M7" s="328"/>
      <c r="N7" s="328"/>
      <c r="O7" s="328"/>
      <c r="P7" s="328"/>
      <c r="Q7" s="329"/>
      <c r="R7" s="1"/>
      <c r="S7" s="1"/>
      <c r="T7" s="1"/>
      <c r="U7" s="1"/>
      <c r="V7" s="1"/>
      <c r="W7" s="1"/>
      <c r="X7" s="1"/>
      <c r="Y7" s="1"/>
      <c r="Z7" s="1"/>
    </row>
    <row r="8" spans="1:26" ht="35.25" customHeight="1" x14ac:dyDescent="0.25">
      <c r="A8" s="1"/>
      <c r="B8" s="405" t="s">
        <v>14</v>
      </c>
      <c r="C8" s="406"/>
      <c r="D8" s="406"/>
      <c r="E8" s="406"/>
      <c r="F8" s="406"/>
      <c r="G8" s="406"/>
      <c r="H8" s="406"/>
      <c r="I8" s="406"/>
      <c r="J8" s="406"/>
      <c r="K8" s="406"/>
      <c r="L8" s="406"/>
      <c r="M8" s="406"/>
      <c r="N8" s="406"/>
      <c r="O8" s="406"/>
      <c r="P8" s="406"/>
      <c r="Q8" s="407"/>
      <c r="R8" s="1"/>
      <c r="S8" s="1"/>
      <c r="T8" s="1"/>
      <c r="U8" s="1"/>
      <c r="V8" s="1"/>
      <c r="W8" s="1"/>
      <c r="X8" s="1"/>
      <c r="Y8" s="1"/>
      <c r="Z8" s="1"/>
    </row>
    <row r="9" spans="1:26" ht="27.75" customHeight="1" x14ac:dyDescent="0.25">
      <c r="A9" s="1"/>
      <c r="B9" s="6"/>
      <c r="C9" s="8"/>
      <c r="D9" s="8"/>
      <c r="E9" s="8"/>
      <c r="F9" s="8"/>
      <c r="G9" s="8"/>
      <c r="H9" s="8"/>
      <c r="I9" s="8"/>
      <c r="J9" s="8"/>
      <c r="K9" s="8"/>
      <c r="L9" s="8"/>
      <c r="M9" s="8"/>
      <c r="N9" s="8"/>
      <c r="O9" s="8"/>
      <c r="P9" s="8"/>
      <c r="Q9" s="10"/>
      <c r="R9" s="1"/>
      <c r="S9" s="1"/>
      <c r="T9" s="1"/>
      <c r="U9" s="1"/>
      <c r="V9" s="1"/>
      <c r="W9" s="1"/>
      <c r="X9" s="1"/>
      <c r="Y9" s="1"/>
      <c r="Z9" s="1"/>
    </row>
    <row r="10" spans="1:26" ht="48" customHeight="1" x14ac:dyDescent="0.25">
      <c r="A10" s="1"/>
      <c r="B10" s="6"/>
      <c r="C10" s="417" t="s">
        <v>19</v>
      </c>
      <c r="D10" s="11" t="s">
        <v>21</v>
      </c>
      <c r="E10" s="13"/>
      <c r="F10" s="15"/>
      <c r="G10" s="17"/>
      <c r="H10" s="17"/>
      <c r="I10" s="17"/>
      <c r="J10" s="8"/>
      <c r="K10" s="404" t="s">
        <v>26</v>
      </c>
      <c r="L10" s="316"/>
      <c r="M10" s="404" t="s">
        <v>28</v>
      </c>
      <c r="N10" s="316"/>
      <c r="O10" s="404" t="s">
        <v>31</v>
      </c>
      <c r="P10" s="316"/>
      <c r="Q10" s="10"/>
      <c r="R10" s="1"/>
      <c r="S10" s="1"/>
      <c r="T10" s="1"/>
      <c r="U10" s="1"/>
      <c r="V10" s="1"/>
      <c r="W10" s="1"/>
      <c r="X10" s="1"/>
      <c r="Y10" s="1"/>
      <c r="Z10" s="1"/>
    </row>
    <row r="11" spans="1:26" ht="48" customHeight="1" x14ac:dyDescent="0.25">
      <c r="A11" s="1"/>
      <c r="B11" s="6"/>
      <c r="C11" s="418"/>
      <c r="D11" s="11" t="s">
        <v>34</v>
      </c>
      <c r="E11" s="18"/>
      <c r="F11" s="15"/>
      <c r="G11" s="15"/>
      <c r="H11" s="17"/>
      <c r="I11" s="17"/>
      <c r="J11" s="8"/>
      <c r="K11" s="366" t="s">
        <v>37</v>
      </c>
      <c r="L11" s="316"/>
      <c r="M11" s="366" t="s">
        <v>41</v>
      </c>
      <c r="N11" s="316"/>
      <c r="O11" s="390" t="s">
        <v>42</v>
      </c>
      <c r="P11" s="316"/>
      <c r="Q11" s="10"/>
      <c r="R11" s="1"/>
      <c r="S11" s="1"/>
      <c r="T11" s="1"/>
      <c r="U11" s="1"/>
      <c r="V11" s="1"/>
      <c r="W11" s="1"/>
      <c r="X11" s="1"/>
      <c r="Y11" s="1"/>
      <c r="Z11" s="1"/>
    </row>
    <row r="12" spans="1:26" ht="48" customHeight="1" x14ac:dyDescent="0.25">
      <c r="A12" s="1"/>
      <c r="B12" s="6"/>
      <c r="C12" s="418"/>
      <c r="D12" s="11" t="s">
        <v>45</v>
      </c>
      <c r="E12" s="19"/>
      <c r="F12" s="20"/>
      <c r="G12" s="15"/>
      <c r="H12" s="17"/>
      <c r="I12" s="17"/>
      <c r="J12" s="8"/>
      <c r="K12" s="366" t="s">
        <v>37</v>
      </c>
      <c r="L12" s="316"/>
      <c r="M12" s="366" t="s">
        <v>34</v>
      </c>
      <c r="N12" s="316"/>
      <c r="O12" s="390" t="s">
        <v>42</v>
      </c>
      <c r="P12" s="316"/>
      <c r="Q12" s="10"/>
      <c r="R12" s="1"/>
      <c r="S12" s="1"/>
      <c r="T12" s="1"/>
      <c r="U12" s="1"/>
      <c r="V12" s="1"/>
      <c r="W12" s="1"/>
      <c r="X12" s="1"/>
      <c r="Y12" s="1"/>
      <c r="Z12" s="1"/>
    </row>
    <row r="13" spans="1:26" ht="48" customHeight="1" x14ac:dyDescent="0.25">
      <c r="A13" s="1"/>
      <c r="B13" s="6"/>
      <c r="C13" s="418"/>
      <c r="D13" s="11" t="s">
        <v>51</v>
      </c>
      <c r="E13" s="19"/>
      <c r="F13" s="21"/>
      <c r="G13" s="20"/>
      <c r="H13" s="15"/>
      <c r="I13" s="17"/>
      <c r="J13" s="8"/>
      <c r="K13" s="366" t="s">
        <v>37</v>
      </c>
      <c r="L13" s="316"/>
      <c r="M13" s="366" t="s">
        <v>45</v>
      </c>
      <c r="N13" s="316"/>
      <c r="O13" s="390" t="s">
        <v>42</v>
      </c>
      <c r="P13" s="316"/>
      <c r="Q13" s="10"/>
      <c r="R13" s="1"/>
      <c r="S13" s="1"/>
      <c r="T13" s="1"/>
      <c r="U13" s="1"/>
      <c r="V13" s="1"/>
      <c r="W13" s="1"/>
      <c r="X13" s="1"/>
      <c r="Y13" s="1"/>
      <c r="Z13" s="1"/>
    </row>
    <row r="14" spans="1:26" ht="48" customHeight="1" x14ac:dyDescent="0.25">
      <c r="A14" s="1"/>
      <c r="B14" s="6"/>
      <c r="C14" s="419"/>
      <c r="D14" s="11" t="s">
        <v>54</v>
      </c>
      <c r="E14" s="24"/>
      <c r="F14" s="26"/>
      <c r="G14" s="27"/>
      <c r="H14" s="28"/>
      <c r="I14" s="29"/>
      <c r="J14" s="8"/>
      <c r="K14" s="366" t="s">
        <v>37</v>
      </c>
      <c r="L14" s="316"/>
      <c r="M14" s="366" t="s">
        <v>51</v>
      </c>
      <c r="N14" s="316"/>
      <c r="O14" s="390" t="s">
        <v>42</v>
      </c>
      <c r="P14" s="316"/>
      <c r="Q14" s="10"/>
      <c r="R14" s="1"/>
      <c r="S14" s="1"/>
      <c r="T14" s="1"/>
      <c r="U14" s="1"/>
      <c r="V14" s="1"/>
      <c r="W14" s="1"/>
      <c r="X14" s="1"/>
      <c r="Y14" s="1"/>
      <c r="Z14" s="1"/>
    </row>
    <row r="15" spans="1:26" ht="32.25" customHeight="1" x14ac:dyDescent="0.25">
      <c r="A15" s="1"/>
      <c r="B15" s="6"/>
      <c r="C15" s="8"/>
      <c r="D15" s="8"/>
      <c r="E15" s="11" t="s">
        <v>60</v>
      </c>
      <c r="F15" s="11" t="s">
        <v>61</v>
      </c>
      <c r="G15" s="11" t="s">
        <v>62</v>
      </c>
      <c r="H15" s="11" t="s">
        <v>63</v>
      </c>
      <c r="I15" s="11" t="s">
        <v>37</v>
      </c>
      <c r="J15" s="8"/>
      <c r="K15" s="366" t="s">
        <v>37</v>
      </c>
      <c r="L15" s="316"/>
      <c r="M15" s="366" t="s">
        <v>54</v>
      </c>
      <c r="N15" s="316"/>
      <c r="O15" s="390" t="s">
        <v>42</v>
      </c>
      <c r="P15" s="316"/>
      <c r="Q15" s="10"/>
      <c r="R15" s="1"/>
      <c r="S15" s="1"/>
      <c r="T15" s="1"/>
      <c r="U15" s="1"/>
      <c r="V15" s="1"/>
      <c r="W15" s="1"/>
      <c r="X15" s="1"/>
      <c r="Y15" s="1"/>
      <c r="Z15" s="1"/>
    </row>
    <row r="16" spans="1:26" ht="33.75" customHeight="1" x14ac:dyDescent="0.25">
      <c r="A16" s="1"/>
      <c r="B16" s="6"/>
      <c r="C16" s="8"/>
      <c r="D16" s="8"/>
      <c r="E16" s="391" t="s">
        <v>66</v>
      </c>
      <c r="F16" s="392"/>
      <c r="G16" s="392"/>
      <c r="H16" s="392"/>
      <c r="I16" s="393"/>
      <c r="J16" s="8"/>
      <c r="K16" s="366" t="s">
        <v>63</v>
      </c>
      <c r="L16" s="316"/>
      <c r="M16" s="366" t="s">
        <v>41</v>
      </c>
      <c r="N16" s="316"/>
      <c r="O16" s="390" t="s">
        <v>42</v>
      </c>
      <c r="P16" s="316"/>
      <c r="Q16" s="10"/>
      <c r="R16" s="1"/>
      <c r="S16" s="1"/>
      <c r="T16" s="1"/>
      <c r="U16" s="1"/>
      <c r="V16" s="1"/>
      <c r="W16" s="1"/>
      <c r="X16" s="1"/>
      <c r="Y16" s="1"/>
      <c r="Z16" s="1"/>
    </row>
    <row r="17" spans="1:26" ht="33.75" customHeight="1" x14ac:dyDescent="0.25">
      <c r="A17" s="1"/>
      <c r="B17" s="6"/>
      <c r="C17" s="8"/>
      <c r="D17" s="8"/>
      <c r="E17" s="30"/>
      <c r="F17" s="30"/>
      <c r="G17" s="30"/>
      <c r="H17" s="30"/>
      <c r="I17" s="30"/>
      <c r="J17" s="8"/>
      <c r="K17" s="366" t="s">
        <v>63</v>
      </c>
      <c r="L17" s="316"/>
      <c r="M17" s="366" t="s">
        <v>34</v>
      </c>
      <c r="N17" s="316"/>
      <c r="O17" s="390" t="s">
        <v>42</v>
      </c>
      <c r="P17" s="316"/>
      <c r="Q17" s="10"/>
      <c r="R17" s="1"/>
      <c r="S17" s="1"/>
      <c r="T17" s="1"/>
      <c r="U17" s="1"/>
      <c r="V17" s="1"/>
      <c r="W17" s="1"/>
      <c r="X17" s="1"/>
      <c r="Y17" s="1"/>
      <c r="Z17" s="1"/>
    </row>
    <row r="18" spans="1:26" ht="33.75" customHeight="1" x14ac:dyDescent="0.25">
      <c r="A18" s="1"/>
      <c r="B18" s="6"/>
      <c r="C18" s="8"/>
      <c r="D18" s="8"/>
      <c r="E18" s="30"/>
      <c r="F18" s="30"/>
      <c r="G18" s="30"/>
      <c r="H18" s="30"/>
      <c r="I18" s="30"/>
      <c r="J18" s="8"/>
      <c r="K18" s="366" t="s">
        <v>63</v>
      </c>
      <c r="L18" s="316"/>
      <c r="M18" s="366" t="s">
        <v>45</v>
      </c>
      <c r="N18" s="316"/>
      <c r="O18" s="390" t="s">
        <v>42</v>
      </c>
      <c r="P18" s="316"/>
      <c r="Q18" s="10"/>
      <c r="R18" s="1"/>
      <c r="S18" s="1"/>
      <c r="T18" s="1"/>
      <c r="U18" s="1"/>
      <c r="V18" s="1"/>
      <c r="W18" s="1"/>
      <c r="X18" s="1"/>
      <c r="Y18" s="1"/>
      <c r="Z18" s="1"/>
    </row>
    <row r="19" spans="1:26" ht="33.75" customHeight="1" x14ac:dyDescent="0.25">
      <c r="A19" s="1"/>
      <c r="B19" s="6"/>
      <c r="C19" s="8"/>
      <c r="D19" s="8"/>
      <c r="E19" s="30"/>
      <c r="F19" s="30"/>
      <c r="G19" s="30"/>
      <c r="H19" s="30"/>
      <c r="I19" s="30"/>
      <c r="J19" s="8"/>
      <c r="K19" s="366" t="s">
        <v>63</v>
      </c>
      <c r="L19" s="316"/>
      <c r="M19" s="366" t="s">
        <v>51</v>
      </c>
      <c r="N19" s="316"/>
      <c r="O19" s="420" t="s">
        <v>71</v>
      </c>
      <c r="P19" s="316"/>
      <c r="Q19" s="10"/>
      <c r="R19" s="1"/>
      <c r="S19" s="1"/>
      <c r="T19" s="1"/>
      <c r="U19" s="1"/>
      <c r="V19" s="1"/>
      <c r="W19" s="1"/>
      <c r="X19" s="1"/>
      <c r="Y19" s="1"/>
      <c r="Z19" s="1"/>
    </row>
    <row r="20" spans="1:26" ht="33.75" customHeight="1" x14ac:dyDescent="0.25">
      <c r="A20" s="1"/>
      <c r="B20" s="6"/>
      <c r="C20" s="8"/>
      <c r="D20" s="8"/>
      <c r="E20" s="30"/>
      <c r="F20" s="30"/>
      <c r="G20" s="30"/>
      <c r="H20" s="30"/>
      <c r="I20" s="30"/>
      <c r="J20" s="8"/>
      <c r="K20" s="366" t="s">
        <v>63</v>
      </c>
      <c r="L20" s="316"/>
      <c r="M20" s="366" t="s">
        <v>54</v>
      </c>
      <c r="N20" s="316"/>
      <c r="O20" s="420" t="s">
        <v>71</v>
      </c>
      <c r="P20" s="316"/>
      <c r="Q20" s="10"/>
      <c r="R20" s="1"/>
      <c r="S20" s="1"/>
      <c r="T20" s="1"/>
      <c r="U20" s="1"/>
      <c r="V20" s="1"/>
      <c r="W20" s="1"/>
      <c r="X20" s="1"/>
      <c r="Y20" s="1"/>
      <c r="Z20" s="1"/>
    </row>
    <row r="21" spans="1:26" ht="33.75" customHeight="1" x14ac:dyDescent="0.25">
      <c r="A21" s="1"/>
      <c r="B21" s="6"/>
      <c r="C21" s="8"/>
      <c r="D21" s="8"/>
      <c r="E21" s="30"/>
      <c r="F21" s="30"/>
      <c r="G21" s="30"/>
      <c r="H21" s="30"/>
      <c r="I21" s="30"/>
      <c r="J21" s="8"/>
      <c r="K21" s="366" t="s">
        <v>62</v>
      </c>
      <c r="L21" s="316"/>
      <c r="M21" s="366" t="s">
        <v>41</v>
      </c>
      <c r="N21" s="316"/>
      <c r="O21" s="390" t="s">
        <v>42</v>
      </c>
      <c r="P21" s="316"/>
      <c r="Q21" s="10"/>
      <c r="R21" s="1"/>
      <c r="S21" s="1"/>
      <c r="T21" s="1"/>
      <c r="U21" s="1"/>
      <c r="V21" s="1"/>
      <c r="W21" s="1"/>
      <c r="X21" s="1"/>
      <c r="Y21" s="1"/>
      <c r="Z21" s="1"/>
    </row>
    <row r="22" spans="1:26" ht="33.75" customHeight="1" x14ac:dyDescent="0.25">
      <c r="A22" s="1"/>
      <c r="B22" s="6"/>
      <c r="C22" s="8"/>
      <c r="D22" s="8"/>
      <c r="E22" s="30"/>
      <c r="F22" s="30"/>
      <c r="G22" s="30"/>
      <c r="H22" s="30"/>
      <c r="I22" s="30"/>
      <c r="J22" s="8"/>
      <c r="K22" s="366" t="s">
        <v>62</v>
      </c>
      <c r="L22" s="316"/>
      <c r="M22" s="366" t="s">
        <v>34</v>
      </c>
      <c r="N22" s="316"/>
      <c r="O22" s="420" t="s">
        <v>71</v>
      </c>
      <c r="P22" s="316"/>
      <c r="Q22" s="10"/>
      <c r="R22" s="1"/>
      <c r="S22" s="1"/>
      <c r="T22" s="1"/>
      <c r="U22" s="1"/>
      <c r="V22" s="1"/>
      <c r="W22" s="1"/>
      <c r="X22" s="1"/>
      <c r="Y22" s="1"/>
      <c r="Z22" s="1"/>
    </row>
    <row r="23" spans="1:26" ht="33.75" customHeight="1" x14ac:dyDescent="0.25">
      <c r="A23" s="1"/>
      <c r="B23" s="6"/>
      <c r="C23" s="8"/>
      <c r="D23" s="8"/>
      <c r="E23" s="30"/>
      <c r="F23" s="30"/>
      <c r="G23" s="30"/>
      <c r="H23" s="30"/>
      <c r="I23" s="30"/>
      <c r="J23" s="8"/>
      <c r="K23" s="366" t="s">
        <v>62</v>
      </c>
      <c r="L23" s="316"/>
      <c r="M23" s="366" t="s">
        <v>45</v>
      </c>
      <c r="N23" s="316"/>
      <c r="O23" s="420" t="s">
        <v>71</v>
      </c>
      <c r="P23" s="316"/>
      <c r="Q23" s="10"/>
      <c r="R23" s="1"/>
      <c r="S23" s="1"/>
      <c r="T23" s="1"/>
      <c r="U23" s="1"/>
      <c r="V23" s="1"/>
      <c r="W23" s="1"/>
      <c r="X23" s="1"/>
      <c r="Y23" s="1"/>
      <c r="Z23" s="1"/>
    </row>
    <row r="24" spans="1:26" ht="33.75" customHeight="1" x14ac:dyDescent="0.25">
      <c r="A24" s="1"/>
      <c r="B24" s="6"/>
      <c r="C24" s="8"/>
      <c r="D24" s="8"/>
      <c r="E24" s="30"/>
      <c r="F24" s="30"/>
      <c r="G24" s="30"/>
      <c r="H24" s="30"/>
      <c r="I24" s="30"/>
      <c r="J24" s="8"/>
      <c r="K24" s="366" t="s">
        <v>62</v>
      </c>
      <c r="L24" s="316"/>
      <c r="M24" s="366" t="s">
        <v>51</v>
      </c>
      <c r="N24" s="316"/>
      <c r="O24" s="421" t="s">
        <v>83</v>
      </c>
      <c r="P24" s="316"/>
      <c r="Q24" s="10"/>
      <c r="R24" s="1"/>
      <c r="S24" s="1"/>
      <c r="T24" s="1"/>
      <c r="U24" s="1"/>
      <c r="V24" s="1"/>
      <c r="W24" s="1"/>
      <c r="X24" s="1"/>
      <c r="Y24" s="1"/>
      <c r="Z24" s="1"/>
    </row>
    <row r="25" spans="1:26" ht="33.75" customHeight="1" x14ac:dyDescent="0.25">
      <c r="A25" s="1"/>
      <c r="B25" s="6"/>
      <c r="C25" s="8"/>
      <c r="D25" s="8"/>
      <c r="E25" s="30"/>
      <c r="F25" s="30"/>
      <c r="G25" s="30"/>
      <c r="H25" s="30"/>
      <c r="I25" s="30"/>
      <c r="J25" s="8"/>
      <c r="K25" s="366" t="s">
        <v>62</v>
      </c>
      <c r="L25" s="316"/>
      <c r="M25" s="366" t="s">
        <v>54</v>
      </c>
      <c r="N25" s="316"/>
      <c r="O25" s="421" t="s">
        <v>83</v>
      </c>
      <c r="P25" s="316"/>
      <c r="Q25" s="10"/>
      <c r="R25" s="1"/>
      <c r="S25" s="1"/>
      <c r="T25" s="1"/>
      <c r="U25" s="1"/>
      <c r="V25" s="1"/>
      <c r="W25" s="1"/>
      <c r="X25" s="1"/>
      <c r="Y25" s="1"/>
      <c r="Z25" s="1"/>
    </row>
    <row r="26" spans="1:26" ht="33.75" customHeight="1" x14ac:dyDescent="0.25">
      <c r="A26" s="1"/>
      <c r="B26" s="6"/>
      <c r="C26" s="8"/>
      <c r="D26" s="8"/>
      <c r="E26" s="30"/>
      <c r="F26" s="30"/>
      <c r="G26" s="30"/>
      <c r="H26" s="30"/>
      <c r="I26" s="30"/>
      <c r="J26" s="8"/>
      <c r="K26" s="366" t="s">
        <v>61</v>
      </c>
      <c r="L26" s="316"/>
      <c r="M26" s="366" t="s">
        <v>41</v>
      </c>
      <c r="N26" s="316"/>
      <c r="O26" s="420" t="s">
        <v>71</v>
      </c>
      <c r="P26" s="316"/>
      <c r="Q26" s="10"/>
      <c r="R26" s="1"/>
      <c r="S26" s="1"/>
      <c r="T26" s="1"/>
      <c r="U26" s="1"/>
      <c r="V26" s="1"/>
      <c r="W26" s="1"/>
      <c r="X26" s="1"/>
      <c r="Y26" s="1"/>
      <c r="Z26" s="1"/>
    </row>
    <row r="27" spans="1:26" ht="33.75" customHeight="1" x14ac:dyDescent="0.25">
      <c r="A27" s="1"/>
      <c r="B27" s="6"/>
      <c r="C27" s="8"/>
      <c r="D27" s="8"/>
      <c r="E27" s="30"/>
      <c r="F27" s="30"/>
      <c r="G27" s="30"/>
      <c r="H27" s="30"/>
      <c r="I27" s="30"/>
      <c r="J27" s="8"/>
      <c r="K27" s="366" t="s">
        <v>61</v>
      </c>
      <c r="L27" s="316"/>
      <c r="M27" s="366" t="s">
        <v>34</v>
      </c>
      <c r="N27" s="316"/>
      <c r="O27" s="420" t="s">
        <v>71</v>
      </c>
      <c r="P27" s="316"/>
      <c r="Q27" s="10"/>
      <c r="R27" s="1"/>
      <c r="S27" s="1"/>
      <c r="T27" s="1"/>
      <c r="U27" s="1"/>
      <c r="V27" s="1"/>
      <c r="W27" s="1"/>
      <c r="X27" s="1"/>
      <c r="Y27" s="1"/>
      <c r="Z27" s="1"/>
    </row>
    <row r="28" spans="1:26" ht="33.75" customHeight="1" x14ac:dyDescent="0.25">
      <c r="A28" s="1"/>
      <c r="B28" s="6"/>
      <c r="C28" s="8"/>
      <c r="D28" s="8"/>
      <c r="E28" s="30"/>
      <c r="F28" s="30"/>
      <c r="G28" s="30"/>
      <c r="H28" s="30"/>
      <c r="I28" s="30"/>
      <c r="J28" s="8"/>
      <c r="K28" s="366" t="s">
        <v>61</v>
      </c>
      <c r="L28" s="316"/>
      <c r="M28" s="366" t="s">
        <v>45</v>
      </c>
      <c r="N28" s="316"/>
      <c r="O28" s="421" t="s">
        <v>83</v>
      </c>
      <c r="P28" s="316"/>
      <c r="Q28" s="10"/>
      <c r="R28" s="1"/>
      <c r="S28" s="1"/>
      <c r="T28" s="1"/>
      <c r="U28" s="1"/>
      <c r="V28" s="1"/>
      <c r="W28" s="1"/>
      <c r="X28" s="1"/>
      <c r="Y28" s="1"/>
      <c r="Z28" s="1"/>
    </row>
    <row r="29" spans="1:26" ht="33.75" customHeight="1" x14ac:dyDescent="0.25">
      <c r="A29" s="1"/>
      <c r="B29" s="6"/>
      <c r="C29" s="8"/>
      <c r="D29" s="8"/>
      <c r="E29" s="30"/>
      <c r="F29" s="30"/>
      <c r="G29" s="30"/>
      <c r="H29" s="30"/>
      <c r="I29" s="30"/>
      <c r="J29" s="8"/>
      <c r="K29" s="366" t="s">
        <v>61</v>
      </c>
      <c r="L29" s="316"/>
      <c r="M29" s="366" t="s">
        <v>51</v>
      </c>
      <c r="N29" s="316"/>
      <c r="O29" s="380" t="s">
        <v>97</v>
      </c>
      <c r="P29" s="316"/>
      <c r="Q29" s="10"/>
      <c r="R29" s="1"/>
      <c r="S29" s="1"/>
      <c r="T29" s="1"/>
      <c r="U29" s="1"/>
      <c r="V29" s="1"/>
      <c r="W29" s="1"/>
      <c r="X29" s="1"/>
      <c r="Y29" s="1"/>
      <c r="Z29" s="1"/>
    </row>
    <row r="30" spans="1:26" ht="33.75" customHeight="1" x14ac:dyDescent="0.25">
      <c r="A30" s="1"/>
      <c r="B30" s="6"/>
      <c r="C30" s="8"/>
      <c r="D30" s="8"/>
      <c r="E30" s="30"/>
      <c r="F30" s="30"/>
      <c r="G30" s="30"/>
      <c r="H30" s="30"/>
      <c r="I30" s="30"/>
      <c r="J30" s="8"/>
      <c r="K30" s="366" t="s">
        <v>61</v>
      </c>
      <c r="L30" s="316"/>
      <c r="M30" s="366" t="s">
        <v>54</v>
      </c>
      <c r="N30" s="316"/>
      <c r="O30" s="380" t="s">
        <v>97</v>
      </c>
      <c r="P30" s="316"/>
      <c r="Q30" s="10"/>
      <c r="R30" s="1"/>
      <c r="S30" s="1"/>
      <c r="T30" s="1"/>
      <c r="U30" s="1"/>
      <c r="V30" s="1"/>
      <c r="W30" s="1"/>
      <c r="X30" s="1"/>
      <c r="Y30" s="1"/>
      <c r="Z30" s="1"/>
    </row>
    <row r="31" spans="1:26" ht="33.75" customHeight="1" x14ac:dyDescent="0.25">
      <c r="A31" s="1"/>
      <c r="B31" s="6"/>
      <c r="C31" s="8"/>
      <c r="D31" s="8"/>
      <c r="E31" s="30"/>
      <c r="F31" s="30"/>
      <c r="G31" s="30"/>
      <c r="H31" s="30"/>
      <c r="I31" s="30"/>
      <c r="J31" s="8"/>
      <c r="K31" s="366" t="s">
        <v>60</v>
      </c>
      <c r="L31" s="316"/>
      <c r="M31" s="366" t="s">
        <v>41</v>
      </c>
      <c r="N31" s="316"/>
      <c r="O31" s="420" t="s">
        <v>71</v>
      </c>
      <c r="P31" s="316"/>
      <c r="Q31" s="10"/>
      <c r="R31" s="1"/>
      <c r="S31" s="1"/>
      <c r="T31" s="1"/>
      <c r="U31" s="1"/>
      <c r="V31" s="1"/>
      <c r="W31" s="1"/>
      <c r="X31" s="1"/>
      <c r="Y31" s="1"/>
      <c r="Z31" s="1"/>
    </row>
    <row r="32" spans="1:26" ht="33.75" customHeight="1" x14ac:dyDescent="0.25">
      <c r="A32" s="1"/>
      <c r="B32" s="6"/>
      <c r="C32" s="8"/>
      <c r="D32" s="8"/>
      <c r="E32" s="30"/>
      <c r="F32" s="30"/>
      <c r="G32" s="30"/>
      <c r="H32" s="30"/>
      <c r="I32" s="30"/>
      <c r="J32" s="8"/>
      <c r="K32" s="366" t="s">
        <v>60</v>
      </c>
      <c r="L32" s="316"/>
      <c r="M32" s="366" t="s">
        <v>34</v>
      </c>
      <c r="N32" s="316"/>
      <c r="O32" s="421" t="s">
        <v>83</v>
      </c>
      <c r="P32" s="316"/>
      <c r="Q32" s="10"/>
      <c r="R32" s="1"/>
      <c r="S32" s="1"/>
      <c r="T32" s="1"/>
      <c r="U32" s="1"/>
      <c r="V32" s="1"/>
      <c r="W32" s="1"/>
      <c r="X32" s="1"/>
      <c r="Y32" s="1"/>
      <c r="Z32" s="1"/>
    </row>
    <row r="33" spans="1:26" ht="33.75" customHeight="1" x14ac:dyDescent="0.25">
      <c r="A33" s="1"/>
      <c r="B33" s="6"/>
      <c r="C33" s="8"/>
      <c r="D33" s="8"/>
      <c r="E33" s="30"/>
      <c r="F33" s="30"/>
      <c r="G33" s="30"/>
      <c r="H33" s="30"/>
      <c r="I33" s="30"/>
      <c r="J33" s="8"/>
      <c r="K33" s="366" t="s">
        <v>60</v>
      </c>
      <c r="L33" s="316"/>
      <c r="M33" s="366" t="s">
        <v>45</v>
      </c>
      <c r="N33" s="316"/>
      <c r="O33" s="380" t="s">
        <v>97</v>
      </c>
      <c r="P33" s="316"/>
      <c r="Q33" s="10"/>
      <c r="R33" s="1"/>
      <c r="S33" s="1"/>
      <c r="T33" s="1"/>
      <c r="U33" s="1"/>
      <c r="V33" s="1"/>
      <c r="W33" s="1"/>
      <c r="X33" s="1"/>
      <c r="Y33" s="1"/>
      <c r="Z33" s="1"/>
    </row>
    <row r="34" spans="1:26" ht="33.75" customHeight="1" x14ac:dyDescent="0.25">
      <c r="A34" s="1"/>
      <c r="B34" s="6"/>
      <c r="C34" s="8"/>
      <c r="D34" s="8"/>
      <c r="E34" s="30"/>
      <c r="F34" s="30"/>
      <c r="G34" s="30"/>
      <c r="H34" s="30"/>
      <c r="I34" s="30"/>
      <c r="J34" s="8"/>
      <c r="K34" s="366" t="s">
        <v>60</v>
      </c>
      <c r="L34" s="316"/>
      <c r="M34" s="366" t="s">
        <v>51</v>
      </c>
      <c r="N34" s="316"/>
      <c r="O34" s="380" t="s">
        <v>97</v>
      </c>
      <c r="P34" s="316"/>
      <c r="Q34" s="10"/>
      <c r="R34" s="1"/>
      <c r="S34" s="1"/>
      <c r="T34" s="1"/>
      <c r="U34" s="1"/>
      <c r="V34" s="1"/>
      <c r="W34" s="1"/>
      <c r="X34" s="1"/>
      <c r="Y34" s="1"/>
      <c r="Z34" s="1"/>
    </row>
    <row r="35" spans="1:26" ht="33.75" customHeight="1" x14ac:dyDescent="0.25">
      <c r="A35" s="1"/>
      <c r="B35" s="6"/>
      <c r="C35" s="8"/>
      <c r="D35" s="8"/>
      <c r="E35" s="30"/>
      <c r="F35" s="30"/>
      <c r="G35" s="30"/>
      <c r="H35" s="30"/>
      <c r="I35" s="30"/>
      <c r="J35" s="8"/>
      <c r="K35" s="366" t="s">
        <v>60</v>
      </c>
      <c r="L35" s="316"/>
      <c r="M35" s="366" t="s">
        <v>54</v>
      </c>
      <c r="N35" s="316"/>
      <c r="O35" s="380" t="s">
        <v>97</v>
      </c>
      <c r="P35" s="316"/>
      <c r="Q35" s="10"/>
      <c r="R35" s="1"/>
      <c r="S35" s="1"/>
      <c r="T35" s="1"/>
      <c r="U35" s="1"/>
      <c r="V35" s="1"/>
      <c r="W35" s="1"/>
      <c r="X35" s="1"/>
      <c r="Y35" s="1"/>
      <c r="Z35" s="1"/>
    </row>
    <row r="36" spans="1:26" ht="33.75" customHeight="1" x14ac:dyDescent="0.25">
      <c r="A36" s="1"/>
      <c r="B36" s="6"/>
      <c r="C36" s="8"/>
      <c r="D36" s="8"/>
      <c r="E36" s="30"/>
      <c r="F36" s="30"/>
      <c r="G36" s="30"/>
      <c r="H36" s="30"/>
      <c r="I36" s="30"/>
      <c r="J36" s="8"/>
      <c r="K36" s="35"/>
      <c r="L36" s="35"/>
      <c r="M36" s="35"/>
      <c r="N36" s="35"/>
      <c r="O36" s="37"/>
      <c r="P36" s="37"/>
      <c r="Q36" s="10"/>
      <c r="R36" s="1"/>
      <c r="S36" s="1"/>
      <c r="T36" s="1"/>
      <c r="U36" s="1"/>
      <c r="V36" s="1"/>
      <c r="W36" s="1"/>
      <c r="X36" s="1"/>
      <c r="Y36" s="1"/>
      <c r="Z36" s="1"/>
    </row>
    <row r="37" spans="1:26" ht="33.75" customHeight="1" x14ac:dyDescent="0.25">
      <c r="A37" s="1"/>
      <c r="B37" s="6"/>
      <c r="C37" s="8"/>
      <c r="D37" s="8"/>
      <c r="E37" s="30"/>
      <c r="F37" s="30"/>
      <c r="G37" s="30"/>
      <c r="H37" s="30"/>
      <c r="I37" s="30"/>
      <c r="J37" s="8"/>
      <c r="K37" s="35"/>
      <c r="L37" s="35"/>
      <c r="M37" s="35"/>
      <c r="N37" s="35"/>
      <c r="O37" s="37"/>
      <c r="P37" s="37"/>
      <c r="Q37" s="10"/>
      <c r="R37" s="1"/>
      <c r="S37" s="1"/>
      <c r="T37" s="1"/>
      <c r="U37" s="1"/>
      <c r="V37" s="1"/>
      <c r="W37" s="1"/>
      <c r="X37" s="1"/>
      <c r="Y37" s="1"/>
      <c r="Z37" s="1"/>
    </row>
    <row r="38" spans="1:26" ht="23.25" customHeight="1" x14ac:dyDescent="0.25">
      <c r="A38" s="1"/>
      <c r="B38" s="327" t="s">
        <v>137</v>
      </c>
      <c r="C38" s="328"/>
      <c r="D38" s="328"/>
      <c r="E38" s="328"/>
      <c r="F38" s="328"/>
      <c r="G38" s="328"/>
      <c r="H38" s="328"/>
      <c r="I38" s="328"/>
      <c r="J38" s="328"/>
      <c r="K38" s="328"/>
      <c r="L38" s="328"/>
      <c r="M38" s="328"/>
      <c r="N38" s="328"/>
      <c r="O38" s="328"/>
      <c r="P38" s="328"/>
      <c r="Q38" s="329"/>
      <c r="R38" s="1"/>
      <c r="S38" s="1"/>
      <c r="T38" s="1"/>
      <c r="U38" s="1"/>
      <c r="V38" s="1"/>
      <c r="W38" s="1"/>
      <c r="X38" s="1"/>
      <c r="Y38" s="1"/>
      <c r="Z38" s="1"/>
    </row>
    <row r="39" spans="1:26" ht="15.75" customHeight="1" x14ac:dyDescent="0.25">
      <c r="A39" s="1"/>
      <c r="B39" s="6"/>
      <c r="C39" s="8"/>
      <c r="D39" s="8"/>
      <c r="E39" s="8"/>
      <c r="F39" s="8"/>
      <c r="G39" s="8"/>
      <c r="H39" s="8"/>
      <c r="I39" s="8"/>
      <c r="J39" s="8"/>
      <c r="K39" s="8"/>
      <c r="L39" s="8"/>
      <c r="M39" s="8"/>
      <c r="N39" s="8"/>
      <c r="O39" s="8"/>
      <c r="P39" s="8"/>
      <c r="Q39" s="10"/>
      <c r="R39" s="1"/>
      <c r="S39" s="1"/>
      <c r="T39" s="1"/>
      <c r="U39" s="1"/>
      <c r="V39" s="1"/>
      <c r="W39" s="1"/>
      <c r="X39" s="1"/>
      <c r="Y39" s="1"/>
      <c r="Z39" s="1"/>
    </row>
    <row r="40" spans="1:26" ht="18.75" customHeight="1" x14ac:dyDescent="0.25">
      <c r="A40" s="1"/>
      <c r="B40" s="6"/>
      <c r="C40" s="367" t="s">
        <v>142</v>
      </c>
      <c r="D40" s="343"/>
      <c r="E40" s="343"/>
      <c r="F40" s="343"/>
      <c r="G40" s="344"/>
      <c r="H40" s="8"/>
      <c r="I40" s="368" t="s">
        <v>143</v>
      </c>
      <c r="J40" s="369"/>
      <c r="K40" s="369"/>
      <c r="L40" s="369"/>
      <c r="M40" s="369"/>
      <c r="N40" s="369"/>
      <c r="O40" s="369"/>
      <c r="P40" s="370"/>
      <c r="Q40" s="10"/>
      <c r="R40" s="1"/>
      <c r="S40" s="1"/>
      <c r="T40" s="1"/>
      <c r="U40" s="1"/>
      <c r="V40" s="1"/>
      <c r="W40" s="1"/>
      <c r="X40" s="1"/>
      <c r="Y40" s="1"/>
      <c r="Z40" s="1"/>
    </row>
    <row r="41" spans="1:26" ht="17.25" customHeight="1" x14ac:dyDescent="0.25">
      <c r="A41" s="1"/>
      <c r="B41" s="6"/>
      <c r="C41" s="39" t="s">
        <v>148</v>
      </c>
      <c r="D41" s="40" t="s">
        <v>149</v>
      </c>
      <c r="E41" s="371" t="s">
        <v>150</v>
      </c>
      <c r="F41" s="357"/>
      <c r="G41" s="41" t="s">
        <v>151</v>
      </c>
      <c r="H41" s="8"/>
      <c r="I41" s="372" t="s">
        <v>152</v>
      </c>
      <c r="J41" s="374" t="s">
        <v>153</v>
      </c>
      <c r="K41" s="375"/>
      <c r="L41" s="375"/>
      <c r="M41" s="375"/>
      <c r="N41" s="337"/>
      <c r="O41" s="377" t="s">
        <v>154</v>
      </c>
      <c r="P41" s="323"/>
      <c r="Q41" s="10"/>
      <c r="R41" s="1"/>
      <c r="S41" s="1"/>
      <c r="T41" s="1"/>
      <c r="U41" s="1"/>
      <c r="V41" s="1"/>
      <c r="W41" s="1"/>
      <c r="X41" s="1"/>
      <c r="Y41" s="1"/>
      <c r="Z41" s="1"/>
    </row>
    <row r="42" spans="1:26" ht="33" customHeight="1" x14ac:dyDescent="0.25">
      <c r="A42" s="1"/>
      <c r="B42" s="6"/>
      <c r="C42" s="44">
        <v>5</v>
      </c>
      <c r="D42" s="45" t="s">
        <v>41</v>
      </c>
      <c r="E42" s="381" t="s">
        <v>155</v>
      </c>
      <c r="F42" s="379"/>
      <c r="G42" s="48" t="s">
        <v>156</v>
      </c>
      <c r="H42" s="8"/>
      <c r="I42" s="373"/>
      <c r="J42" s="376"/>
      <c r="K42" s="351"/>
      <c r="L42" s="351"/>
      <c r="M42" s="351"/>
      <c r="N42" s="341"/>
      <c r="O42" s="50" t="s">
        <v>157</v>
      </c>
      <c r="P42" s="51" t="s">
        <v>158</v>
      </c>
      <c r="Q42" s="10"/>
      <c r="R42" s="1"/>
      <c r="S42" s="1"/>
      <c r="T42" s="1"/>
      <c r="U42" s="1"/>
      <c r="V42" s="1"/>
      <c r="W42" s="1"/>
      <c r="X42" s="1"/>
      <c r="Y42" s="1"/>
      <c r="Z42" s="1"/>
    </row>
    <row r="43" spans="1:26" ht="14.25" customHeight="1" x14ac:dyDescent="0.3">
      <c r="A43" s="1"/>
      <c r="B43" s="6"/>
      <c r="C43" s="382">
        <v>4</v>
      </c>
      <c r="D43" s="384" t="s">
        <v>34</v>
      </c>
      <c r="E43" s="386" t="s">
        <v>159</v>
      </c>
      <c r="F43" s="337"/>
      <c r="G43" s="388" t="s">
        <v>160</v>
      </c>
      <c r="H43" s="8"/>
      <c r="I43" s="52">
        <v>1</v>
      </c>
      <c r="J43" s="378" t="s">
        <v>161</v>
      </c>
      <c r="K43" s="319"/>
      <c r="L43" s="319"/>
      <c r="M43" s="319"/>
      <c r="N43" s="379"/>
      <c r="O43" s="53"/>
      <c r="P43" s="54"/>
      <c r="Q43" s="10"/>
      <c r="R43" s="1"/>
      <c r="S43" s="1"/>
      <c r="T43" s="1"/>
      <c r="U43" s="1"/>
      <c r="V43" s="1"/>
      <c r="W43" s="1"/>
      <c r="X43" s="1"/>
      <c r="Y43" s="1"/>
      <c r="Z43" s="1"/>
    </row>
    <row r="44" spans="1:26" ht="17.25" customHeight="1" x14ac:dyDescent="0.3">
      <c r="A44" s="1"/>
      <c r="B44" s="6"/>
      <c r="C44" s="383"/>
      <c r="D44" s="385"/>
      <c r="E44" s="387"/>
      <c r="F44" s="334"/>
      <c r="G44" s="389"/>
      <c r="H44" s="8"/>
      <c r="I44" s="55">
        <v>2</v>
      </c>
      <c r="J44" s="361" t="s">
        <v>162</v>
      </c>
      <c r="K44" s="322"/>
      <c r="L44" s="322"/>
      <c r="M44" s="322"/>
      <c r="N44" s="316"/>
      <c r="O44" s="56"/>
      <c r="P44" s="57"/>
      <c r="Q44" s="10"/>
      <c r="R44" s="1"/>
      <c r="S44" s="1"/>
      <c r="T44" s="1"/>
      <c r="U44" s="1"/>
      <c r="V44" s="1"/>
      <c r="W44" s="1"/>
      <c r="X44" s="1"/>
      <c r="Y44" s="1"/>
      <c r="Z44" s="1"/>
    </row>
    <row r="45" spans="1:26" ht="30" customHeight="1" x14ac:dyDescent="0.3">
      <c r="A45" s="1"/>
      <c r="B45" s="6"/>
      <c r="C45" s="58">
        <v>3</v>
      </c>
      <c r="D45" s="59" t="s">
        <v>45</v>
      </c>
      <c r="E45" s="364" t="s">
        <v>163</v>
      </c>
      <c r="F45" s="316"/>
      <c r="G45" s="60" t="s">
        <v>164</v>
      </c>
      <c r="H45" s="8"/>
      <c r="I45" s="55">
        <v>3</v>
      </c>
      <c r="J45" s="361" t="s">
        <v>165</v>
      </c>
      <c r="K45" s="322"/>
      <c r="L45" s="322"/>
      <c r="M45" s="322"/>
      <c r="N45" s="316"/>
      <c r="O45" s="56"/>
      <c r="P45" s="57"/>
      <c r="Q45" s="10"/>
      <c r="R45" s="1"/>
      <c r="S45" s="1"/>
      <c r="T45" s="1"/>
      <c r="U45" s="1"/>
      <c r="V45" s="1"/>
      <c r="W45" s="1"/>
      <c r="X45" s="1"/>
      <c r="Y45" s="1"/>
      <c r="Z45" s="1"/>
    </row>
    <row r="46" spans="1:26" ht="26.25" customHeight="1" x14ac:dyDescent="0.3">
      <c r="A46" s="1"/>
      <c r="B46" s="6"/>
      <c r="C46" s="58">
        <v>2</v>
      </c>
      <c r="D46" s="59" t="s">
        <v>51</v>
      </c>
      <c r="E46" s="364" t="s">
        <v>166</v>
      </c>
      <c r="F46" s="316"/>
      <c r="G46" s="60" t="s">
        <v>167</v>
      </c>
      <c r="H46" s="8"/>
      <c r="I46" s="55">
        <v>4</v>
      </c>
      <c r="J46" s="361" t="s">
        <v>168</v>
      </c>
      <c r="K46" s="322"/>
      <c r="L46" s="322"/>
      <c r="M46" s="322"/>
      <c r="N46" s="316"/>
      <c r="O46" s="56"/>
      <c r="P46" s="57"/>
      <c r="Q46" s="10"/>
      <c r="R46" s="1"/>
      <c r="S46" s="1"/>
      <c r="T46" s="1"/>
      <c r="U46" s="1"/>
      <c r="V46" s="1"/>
      <c r="W46" s="1"/>
      <c r="X46" s="1"/>
      <c r="Y46" s="1"/>
      <c r="Z46" s="1"/>
    </row>
    <row r="47" spans="1:26" ht="40.5" customHeight="1" x14ac:dyDescent="0.3">
      <c r="A47" s="1"/>
      <c r="B47" s="6"/>
      <c r="C47" s="61">
        <v>1</v>
      </c>
      <c r="D47" s="62" t="s">
        <v>54</v>
      </c>
      <c r="E47" s="365" t="s">
        <v>169</v>
      </c>
      <c r="F47" s="357"/>
      <c r="G47" s="63" t="s">
        <v>170</v>
      </c>
      <c r="H47" s="8"/>
      <c r="I47" s="55">
        <v>5</v>
      </c>
      <c r="J47" s="361" t="s">
        <v>171</v>
      </c>
      <c r="K47" s="322"/>
      <c r="L47" s="322"/>
      <c r="M47" s="322"/>
      <c r="N47" s="316"/>
      <c r="O47" s="56"/>
      <c r="P47" s="57"/>
      <c r="Q47" s="10"/>
      <c r="R47" s="1"/>
      <c r="S47" s="1"/>
      <c r="T47" s="1"/>
      <c r="U47" s="1"/>
      <c r="V47" s="1"/>
      <c r="W47" s="1"/>
      <c r="X47" s="1"/>
      <c r="Y47" s="1"/>
      <c r="Z47" s="1"/>
    </row>
    <row r="48" spans="1:26" ht="17.25" customHeight="1" x14ac:dyDescent="0.3">
      <c r="A48" s="1"/>
      <c r="B48" s="6"/>
      <c r="C48" s="8"/>
      <c r="D48" s="8"/>
      <c r="E48" s="8"/>
      <c r="F48" s="8"/>
      <c r="G48" s="8"/>
      <c r="H48" s="8"/>
      <c r="I48" s="55">
        <v>6</v>
      </c>
      <c r="J48" s="361" t="s">
        <v>172</v>
      </c>
      <c r="K48" s="322"/>
      <c r="L48" s="322"/>
      <c r="M48" s="322"/>
      <c r="N48" s="316"/>
      <c r="O48" s="56"/>
      <c r="P48" s="57"/>
      <c r="Q48" s="10"/>
      <c r="R48" s="1"/>
      <c r="S48" s="1"/>
      <c r="T48" s="1"/>
      <c r="U48" s="1"/>
      <c r="V48" s="1"/>
      <c r="W48" s="1"/>
      <c r="X48" s="1"/>
      <c r="Y48" s="1"/>
      <c r="Z48" s="1"/>
    </row>
    <row r="49" spans="1:26" ht="16.5" customHeight="1" x14ac:dyDescent="0.3">
      <c r="A49" s="1"/>
      <c r="B49" s="6"/>
      <c r="C49" s="8"/>
      <c r="D49" s="8"/>
      <c r="E49" s="8"/>
      <c r="F49" s="8"/>
      <c r="G49" s="8"/>
      <c r="H49" s="8"/>
      <c r="I49" s="55">
        <v>7</v>
      </c>
      <c r="J49" s="361" t="s">
        <v>173</v>
      </c>
      <c r="K49" s="322"/>
      <c r="L49" s="322"/>
      <c r="M49" s="322"/>
      <c r="N49" s="316"/>
      <c r="O49" s="56"/>
      <c r="P49" s="57"/>
      <c r="Q49" s="10"/>
      <c r="R49" s="1"/>
      <c r="S49" s="1"/>
      <c r="T49" s="1"/>
      <c r="U49" s="1"/>
      <c r="V49" s="1"/>
      <c r="W49" s="1"/>
      <c r="X49" s="1"/>
      <c r="Y49" s="1"/>
      <c r="Z49" s="1"/>
    </row>
    <row r="50" spans="1:26" ht="28.5" customHeight="1" x14ac:dyDescent="0.3">
      <c r="A50" s="1"/>
      <c r="B50" s="6"/>
      <c r="C50" s="8"/>
      <c r="D50" s="8"/>
      <c r="E50" s="8"/>
      <c r="F50" s="8"/>
      <c r="G50" s="8"/>
      <c r="H50" s="8"/>
      <c r="I50" s="55">
        <v>8</v>
      </c>
      <c r="J50" s="361" t="s">
        <v>174</v>
      </c>
      <c r="K50" s="322"/>
      <c r="L50" s="322"/>
      <c r="M50" s="322"/>
      <c r="N50" s="316"/>
      <c r="O50" s="56"/>
      <c r="P50" s="57"/>
      <c r="Q50" s="10"/>
      <c r="R50" s="1"/>
      <c r="S50" s="1"/>
      <c r="T50" s="1"/>
      <c r="U50" s="1"/>
      <c r="V50" s="1"/>
      <c r="W50" s="1"/>
      <c r="X50" s="1"/>
      <c r="Y50" s="1"/>
      <c r="Z50" s="1"/>
    </row>
    <row r="51" spans="1:26" ht="17.25" customHeight="1" x14ac:dyDescent="0.3">
      <c r="A51" s="1"/>
      <c r="B51" s="6"/>
      <c r="C51" s="8"/>
      <c r="D51" s="8"/>
      <c r="E51" s="8"/>
      <c r="F51" s="8"/>
      <c r="G51" s="8"/>
      <c r="H51" s="8"/>
      <c r="I51" s="55">
        <v>9</v>
      </c>
      <c r="J51" s="361" t="s">
        <v>175</v>
      </c>
      <c r="K51" s="322"/>
      <c r="L51" s="322"/>
      <c r="M51" s="322"/>
      <c r="N51" s="316"/>
      <c r="O51" s="56"/>
      <c r="P51" s="57"/>
      <c r="Q51" s="10"/>
      <c r="R51" s="1"/>
      <c r="S51" s="1"/>
      <c r="T51" s="1"/>
      <c r="U51" s="1"/>
      <c r="V51" s="1"/>
      <c r="W51" s="1"/>
      <c r="X51" s="1"/>
      <c r="Y51" s="1"/>
      <c r="Z51" s="1"/>
    </row>
    <row r="52" spans="1:26" ht="29.25" customHeight="1" x14ac:dyDescent="0.3">
      <c r="A52" s="1"/>
      <c r="B52" s="6"/>
      <c r="C52" s="8"/>
      <c r="D52" s="8"/>
      <c r="E52" s="8"/>
      <c r="F52" s="8"/>
      <c r="G52" s="8"/>
      <c r="H52" s="8"/>
      <c r="I52" s="55">
        <v>10</v>
      </c>
      <c r="J52" s="361" t="s">
        <v>176</v>
      </c>
      <c r="K52" s="322"/>
      <c r="L52" s="322"/>
      <c r="M52" s="322"/>
      <c r="N52" s="316"/>
      <c r="O52" s="56"/>
      <c r="P52" s="57"/>
      <c r="Q52" s="10"/>
      <c r="R52" s="1"/>
      <c r="S52" s="1"/>
      <c r="T52" s="1"/>
      <c r="U52" s="1"/>
      <c r="V52" s="1"/>
      <c r="W52" s="1"/>
      <c r="X52" s="1"/>
      <c r="Y52" s="1"/>
      <c r="Z52" s="1"/>
    </row>
    <row r="53" spans="1:26" ht="17.25" customHeight="1" x14ac:dyDescent="0.3">
      <c r="A53" s="1"/>
      <c r="B53" s="6"/>
      <c r="C53" s="8"/>
      <c r="D53" s="8"/>
      <c r="E53" s="8"/>
      <c r="F53" s="8"/>
      <c r="G53" s="8"/>
      <c r="H53" s="8"/>
      <c r="I53" s="55">
        <v>11</v>
      </c>
      <c r="J53" s="361" t="s">
        <v>177</v>
      </c>
      <c r="K53" s="322"/>
      <c r="L53" s="322"/>
      <c r="M53" s="322"/>
      <c r="N53" s="316"/>
      <c r="O53" s="56"/>
      <c r="P53" s="57"/>
      <c r="Q53" s="10"/>
      <c r="R53" s="1"/>
      <c r="S53" s="1"/>
      <c r="T53" s="1"/>
      <c r="U53" s="1"/>
      <c r="V53" s="1"/>
      <c r="W53" s="1"/>
      <c r="X53" s="1"/>
      <c r="Y53" s="1"/>
      <c r="Z53" s="1"/>
    </row>
    <row r="54" spans="1:26" ht="17.25" customHeight="1" x14ac:dyDescent="0.3">
      <c r="A54" s="1"/>
      <c r="B54" s="6"/>
      <c r="C54" s="8"/>
      <c r="D54" s="8"/>
      <c r="E54" s="8"/>
      <c r="F54" s="8"/>
      <c r="G54" s="8"/>
      <c r="H54" s="8"/>
      <c r="I54" s="55">
        <v>12</v>
      </c>
      <c r="J54" s="361" t="s">
        <v>178</v>
      </c>
      <c r="K54" s="322"/>
      <c r="L54" s="322"/>
      <c r="M54" s="322"/>
      <c r="N54" s="316"/>
      <c r="O54" s="56"/>
      <c r="P54" s="57"/>
      <c r="Q54" s="10"/>
      <c r="R54" s="1"/>
      <c r="S54" s="1"/>
      <c r="T54" s="1"/>
      <c r="U54" s="1"/>
      <c r="V54" s="1"/>
      <c r="W54" s="1"/>
      <c r="X54" s="1"/>
      <c r="Y54" s="1"/>
      <c r="Z54" s="1"/>
    </row>
    <row r="55" spans="1:26" ht="17.25" customHeight="1" x14ac:dyDescent="0.3">
      <c r="A55" s="1"/>
      <c r="B55" s="6"/>
      <c r="C55" s="8"/>
      <c r="D55" s="8"/>
      <c r="E55" s="8"/>
      <c r="F55" s="8"/>
      <c r="G55" s="8"/>
      <c r="H55" s="8"/>
      <c r="I55" s="55">
        <v>13</v>
      </c>
      <c r="J55" s="361" t="s">
        <v>179</v>
      </c>
      <c r="K55" s="322"/>
      <c r="L55" s="322"/>
      <c r="M55" s="322"/>
      <c r="N55" s="316"/>
      <c r="O55" s="56"/>
      <c r="P55" s="57"/>
      <c r="Q55" s="10"/>
      <c r="R55" s="1"/>
      <c r="S55" s="1"/>
      <c r="T55" s="1"/>
      <c r="U55" s="1"/>
      <c r="V55" s="1"/>
      <c r="W55" s="1"/>
      <c r="X55" s="1"/>
      <c r="Y55" s="1"/>
      <c r="Z55" s="1"/>
    </row>
    <row r="56" spans="1:26" ht="17.25" customHeight="1" x14ac:dyDescent="0.3">
      <c r="A56" s="1"/>
      <c r="B56" s="6"/>
      <c r="C56" s="8"/>
      <c r="D56" s="8"/>
      <c r="E56" s="8"/>
      <c r="F56" s="8"/>
      <c r="G56" s="8"/>
      <c r="H56" s="8"/>
      <c r="I56" s="55">
        <v>14</v>
      </c>
      <c r="J56" s="361" t="s">
        <v>180</v>
      </c>
      <c r="K56" s="322"/>
      <c r="L56" s="322"/>
      <c r="M56" s="322"/>
      <c r="N56" s="316"/>
      <c r="O56" s="56"/>
      <c r="P56" s="57"/>
      <c r="Q56" s="10"/>
      <c r="R56" s="1"/>
      <c r="S56" s="1"/>
      <c r="T56" s="1"/>
      <c r="U56" s="1"/>
      <c r="V56" s="1"/>
      <c r="W56" s="1"/>
      <c r="X56" s="1"/>
      <c r="Y56" s="1"/>
      <c r="Z56" s="1"/>
    </row>
    <row r="57" spans="1:26" ht="17.25" customHeight="1" x14ac:dyDescent="0.3">
      <c r="A57" s="1"/>
      <c r="B57" s="6"/>
      <c r="C57" s="8"/>
      <c r="D57" s="8"/>
      <c r="E57" s="8"/>
      <c r="F57" s="8"/>
      <c r="G57" s="8"/>
      <c r="H57" s="8"/>
      <c r="I57" s="55">
        <v>15</v>
      </c>
      <c r="J57" s="361" t="s">
        <v>181</v>
      </c>
      <c r="K57" s="322"/>
      <c r="L57" s="322"/>
      <c r="M57" s="322"/>
      <c r="N57" s="316"/>
      <c r="O57" s="56"/>
      <c r="P57" s="57"/>
      <c r="Q57" s="10"/>
      <c r="R57" s="1"/>
      <c r="S57" s="1"/>
      <c r="T57" s="1"/>
      <c r="U57" s="1"/>
      <c r="V57" s="1"/>
      <c r="W57" s="1"/>
      <c r="X57" s="1"/>
      <c r="Y57" s="1"/>
      <c r="Z57" s="1"/>
    </row>
    <row r="58" spans="1:26" ht="17.25" customHeight="1" x14ac:dyDescent="0.3">
      <c r="A58" s="1"/>
      <c r="B58" s="6"/>
      <c r="C58" s="8"/>
      <c r="D58" s="8"/>
      <c r="E58" s="8"/>
      <c r="F58" s="8"/>
      <c r="G58" s="8"/>
      <c r="H58" s="8"/>
      <c r="I58" s="55">
        <v>16</v>
      </c>
      <c r="J58" s="361" t="s">
        <v>182</v>
      </c>
      <c r="K58" s="322"/>
      <c r="L58" s="322"/>
      <c r="M58" s="322"/>
      <c r="N58" s="316"/>
      <c r="O58" s="56"/>
      <c r="P58" s="57"/>
      <c r="Q58" s="10"/>
      <c r="R58" s="1"/>
      <c r="S58" s="1"/>
      <c r="T58" s="1"/>
      <c r="U58" s="1"/>
      <c r="V58" s="1"/>
      <c r="W58" s="1"/>
      <c r="X58" s="1"/>
      <c r="Y58" s="1"/>
      <c r="Z58" s="1"/>
    </row>
    <row r="59" spans="1:26" ht="17.25" customHeight="1" x14ac:dyDescent="0.3">
      <c r="A59" s="1"/>
      <c r="B59" s="6"/>
      <c r="C59" s="8"/>
      <c r="D59" s="8"/>
      <c r="E59" s="8"/>
      <c r="F59" s="8"/>
      <c r="G59" s="8"/>
      <c r="H59" s="8"/>
      <c r="I59" s="55">
        <v>17</v>
      </c>
      <c r="J59" s="361" t="s">
        <v>183</v>
      </c>
      <c r="K59" s="322"/>
      <c r="L59" s="322"/>
      <c r="M59" s="322"/>
      <c r="N59" s="316"/>
      <c r="O59" s="56"/>
      <c r="P59" s="57"/>
      <c r="Q59" s="10"/>
      <c r="R59" s="1"/>
      <c r="S59" s="1"/>
      <c r="T59" s="1"/>
      <c r="U59" s="1"/>
      <c r="V59" s="1"/>
      <c r="W59" s="1"/>
      <c r="X59" s="1"/>
      <c r="Y59" s="1"/>
      <c r="Z59" s="1"/>
    </row>
    <row r="60" spans="1:26" ht="17.25" customHeight="1" x14ac:dyDescent="0.3">
      <c r="A60" s="1"/>
      <c r="B60" s="6"/>
      <c r="C60" s="8"/>
      <c r="D60" s="8"/>
      <c r="E60" s="8"/>
      <c r="F60" s="8"/>
      <c r="G60" s="8"/>
      <c r="H60" s="8"/>
      <c r="I60" s="55">
        <v>18</v>
      </c>
      <c r="J60" s="361" t="s">
        <v>184</v>
      </c>
      <c r="K60" s="322"/>
      <c r="L60" s="322"/>
      <c r="M60" s="322"/>
      <c r="N60" s="316"/>
      <c r="O60" s="56"/>
      <c r="P60" s="57"/>
      <c r="Q60" s="10"/>
      <c r="R60" s="1"/>
      <c r="S60" s="1"/>
      <c r="T60" s="1"/>
      <c r="U60" s="1"/>
      <c r="V60" s="1"/>
      <c r="W60" s="1"/>
      <c r="X60" s="1"/>
      <c r="Y60" s="1"/>
      <c r="Z60" s="1"/>
    </row>
    <row r="61" spans="1:26" ht="17.25" customHeight="1" x14ac:dyDescent="0.3">
      <c r="A61" s="1"/>
      <c r="B61" s="6"/>
      <c r="C61" s="8"/>
      <c r="D61" s="8"/>
      <c r="E61" s="8"/>
      <c r="F61" s="8"/>
      <c r="G61" s="8"/>
      <c r="H61" s="8"/>
      <c r="I61" s="55">
        <v>19</v>
      </c>
      <c r="J61" s="361" t="s">
        <v>185</v>
      </c>
      <c r="K61" s="322"/>
      <c r="L61" s="322"/>
      <c r="M61" s="322"/>
      <c r="N61" s="316"/>
      <c r="O61" s="56"/>
      <c r="P61" s="57"/>
      <c r="Q61" s="10"/>
      <c r="R61" s="1"/>
      <c r="S61" s="1"/>
      <c r="T61" s="1"/>
      <c r="U61" s="1"/>
      <c r="V61" s="1"/>
      <c r="W61" s="1"/>
      <c r="X61" s="1"/>
      <c r="Y61" s="1"/>
      <c r="Z61" s="1"/>
    </row>
    <row r="62" spans="1:26" ht="15" customHeight="1" x14ac:dyDescent="0.3">
      <c r="A62" s="1"/>
      <c r="B62" s="6"/>
      <c r="C62" s="8"/>
      <c r="D62" s="8"/>
      <c r="E62" s="8"/>
      <c r="F62" s="8"/>
      <c r="G62" s="8"/>
      <c r="H62" s="8"/>
      <c r="I62" s="362" t="s">
        <v>186</v>
      </c>
      <c r="J62" s="322"/>
      <c r="K62" s="322"/>
      <c r="L62" s="322"/>
      <c r="M62" s="322"/>
      <c r="N62" s="316"/>
      <c r="O62" s="64"/>
      <c r="P62" s="65"/>
      <c r="Q62" s="10"/>
      <c r="R62" s="1"/>
      <c r="S62" s="1"/>
      <c r="T62" s="1"/>
      <c r="U62" s="1"/>
      <c r="V62" s="1"/>
      <c r="W62" s="1"/>
      <c r="X62" s="1"/>
      <c r="Y62" s="1"/>
      <c r="Z62" s="1"/>
    </row>
    <row r="63" spans="1:26" ht="57.75" customHeight="1" x14ac:dyDescent="0.3">
      <c r="A63" s="1"/>
      <c r="B63" s="6"/>
      <c r="C63" s="8"/>
      <c r="D63" s="8"/>
      <c r="E63" s="8"/>
      <c r="F63" s="8"/>
      <c r="G63" s="8"/>
      <c r="H63" s="8"/>
      <c r="I63" s="363" t="s">
        <v>187</v>
      </c>
      <c r="J63" s="322"/>
      <c r="K63" s="322"/>
      <c r="L63" s="322"/>
      <c r="M63" s="322"/>
      <c r="N63" s="316"/>
      <c r="O63" s="56"/>
      <c r="P63" s="57"/>
      <c r="Q63" s="10"/>
      <c r="R63" s="1"/>
      <c r="S63" s="1"/>
      <c r="T63" s="1"/>
      <c r="U63" s="1"/>
      <c r="V63" s="1"/>
      <c r="W63" s="1"/>
      <c r="X63" s="1"/>
      <c r="Y63" s="1"/>
      <c r="Z63" s="1"/>
    </row>
    <row r="64" spans="1:26" ht="15.75" customHeight="1" x14ac:dyDescent="0.25">
      <c r="A64" s="1"/>
      <c r="B64" s="6"/>
      <c r="C64" s="8"/>
      <c r="D64" s="8"/>
      <c r="E64" s="8"/>
      <c r="F64" s="8"/>
      <c r="G64" s="8"/>
      <c r="H64" s="8"/>
      <c r="I64" s="66" t="s">
        <v>62</v>
      </c>
      <c r="J64" s="353" t="s">
        <v>188</v>
      </c>
      <c r="K64" s="322"/>
      <c r="L64" s="322"/>
      <c r="M64" s="322"/>
      <c r="N64" s="316"/>
      <c r="O64" s="354"/>
      <c r="P64" s="323"/>
      <c r="Q64" s="10"/>
      <c r="R64" s="1"/>
      <c r="S64" s="1"/>
      <c r="T64" s="1"/>
      <c r="U64" s="1"/>
      <c r="V64" s="1"/>
      <c r="W64" s="1"/>
      <c r="X64" s="1"/>
      <c r="Y64" s="1"/>
      <c r="Z64" s="1"/>
    </row>
    <row r="65" spans="1:26" ht="15.75" customHeight="1" x14ac:dyDescent="0.25">
      <c r="A65" s="1"/>
      <c r="B65" s="6"/>
      <c r="C65" s="8"/>
      <c r="D65" s="8"/>
      <c r="E65" s="8"/>
      <c r="F65" s="8"/>
      <c r="G65" s="8"/>
      <c r="H65" s="8"/>
      <c r="I65" s="66" t="s">
        <v>63</v>
      </c>
      <c r="J65" s="353" t="s">
        <v>189</v>
      </c>
      <c r="K65" s="322"/>
      <c r="L65" s="322"/>
      <c r="M65" s="322"/>
      <c r="N65" s="316"/>
      <c r="O65" s="354"/>
      <c r="P65" s="323"/>
      <c r="Q65" s="10"/>
      <c r="R65" s="1"/>
      <c r="S65" s="1"/>
      <c r="T65" s="1"/>
      <c r="U65" s="1"/>
      <c r="V65" s="1"/>
      <c r="W65" s="1"/>
      <c r="X65" s="1"/>
      <c r="Y65" s="1"/>
      <c r="Z65" s="1"/>
    </row>
    <row r="66" spans="1:26" ht="15.75" customHeight="1" x14ac:dyDescent="0.25">
      <c r="A66" s="1"/>
      <c r="B66" s="6"/>
      <c r="C66" s="8"/>
      <c r="D66" s="8"/>
      <c r="E66" s="8"/>
      <c r="F66" s="8"/>
      <c r="G66" s="8"/>
      <c r="H66" s="8"/>
      <c r="I66" s="67" t="s">
        <v>37</v>
      </c>
      <c r="J66" s="356" t="s">
        <v>190</v>
      </c>
      <c r="K66" s="325"/>
      <c r="L66" s="325"/>
      <c r="M66" s="325"/>
      <c r="N66" s="357"/>
      <c r="O66" s="355"/>
      <c r="P66" s="326"/>
      <c r="Q66" s="10"/>
      <c r="R66" s="1"/>
      <c r="S66" s="1"/>
      <c r="T66" s="1"/>
      <c r="U66" s="1"/>
      <c r="V66" s="1"/>
      <c r="W66" s="1"/>
      <c r="X66" s="1"/>
      <c r="Y66" s="1"/>
      <c r="Z66" s="1"/>
    </row>
    <row r="67" spans="1:26" ht="15.75" customHeight="1" x14ac:dyDescent="0.25">
      <c r="A67" s="1"/>
      <c r="B67" s="6"/>
      <c r="C67" s="68"/>
      <c r="D67" s="68"/>
      <c r="E67" s="68"/>
      <c r="F67" s="68"/>
      <c r="G67" s="68"/>
      <c r="H67" s="68"/>
      <c r="I67" s="68"/>
      <c r="J67" s="68"/>
      <c r="K67" s="68"/>
      <c r="L67" s="68"/>
      <c r="M67" s="69"/>
      <c r="N67" s="8"/>
      <c r="O67" s="8"/>
      <c r="P67" s="8"/>
      <c r="Q67" s="10"/>
      <c r="R67" s="1"/>
      <c r="S67" s="1"/>
      <c r="T67" s="1"/>
      <c r="U67" s="1"/>
      <c r="V67" s="1"/>
      <c r="W67" s="1"/>
      <c r="X67" s="1"/>
      <c r="Y67" s="1"/>
      <c r="Z67" s="1"/>
    </row>
    <row r="68" spans="1:26" ht="23.25" customHeight="1" x14ac:dyDescent="0.25">
      <c r="A68" s="1"/>
      <c r="B68" s="327" t="s">
        <v>191</v>
      </c>
      <c r="C68" s="328"/>
      <c r="D68" s="328"/>
      <c r="E68" s="328"/>
      <c r="F68" s="328"/>
      <c r="G68" s="328"/>
      <c r="H68" s="328"/>
      <c r="I68" s="328"/>
      <c r="J68" s="328"/>
      <c r="K68" s="328"/>
      <c r="L68" s="328"/>
      <c r="M68" s="328"/>
      <c r="N68" s="328"/>
      <c r="O68" s="328"/>
      <c r="P68" s="328"/>
      <c r="Q68" s="329"/>
      <c r="R68" s="1"/>
      <c r="S68" s="1"/>
      <c r="T68" s="1"/>
      <c r="U68" s="1"/>
      <c r="V68" s="1"/>
      <c r="W68" s="1"/>
      <c r="X68" s="1"/>
      <c r="Y68" s="1"/>
      <c r="Z68" s="1"/>
    </row>
    <row r="69" spans="1:26" ht="15.75" customHeight="1" x14ac:dyDescent="0.25">
      <c r="A69" s="1"/>
      <c r="B69" s="6"/>
      <c r="C69" s="8"/>
      <c r="D69" s="8"/>
      <c r="E69" s="8"/>
      <c r="F69" s="8"/>
      <c r="G69" s="8"/>
      <c r="H69" s="8"/>
      <c r="I69" s="8"/>
      <c r="J69" s="8"/>
      <c r="K69" s="8"/>
      <c r="L69" s="8"/>
      <c r="M69" s="8"/>
      <c r="N69" s="8"/>
      <c r="O69" s="8"/>
      <c r="P69" s="8"/>
      <c r="Q69" s="10"/>
      <c r="R69" s="1"/>
      <c r="S69" s="1"/>
      <c r="T69" s="1"/>
      <c r="U69" s="1"/>
      <c r="V69" s="1"/>
      <c r="W69" s="1"/>
      <c r="X69" s="1"/>
      <c r="Y69" s="1"/>
      <c r="Z69" s="1"/>
    </row>
    <row r="70" spans="1:26" ht="15.75" customHeight="1" x14ac:dyDescent="0.25">
      <c r="A70" s="1"/>
      <c r="B70" s="6"/>
      <c r="C70" s="358" t="s">
        <v>192</v>
      </c>
      <c r="D70" s="343"/>
      <c r="E70" s="343"/>
      <c r="F70" s="343"/>
      <c r="G70" s="344"/>
      <c r="H70" s="8"/>
      <c r="I70" s="358" t="s">
        <v>193</v>
      </c>
      <c r="J70" s="343"/>
      <c r="K70" s="343"/>
      <c r="L70" s="344"/>
      <c r="M70" s="8"/>
      <c r="N70" s="8"/>
      <c r="O70" s="8"/>
      <c r="P70" s="8"/>
      <c r="Q70" s="10"/>
      <c r="R70" s="1"/>
      <c r="S70" s="1"/>
      <c r="T70" s="1"/>
      <c r="U70" s="1"/>
      <c r="V70" s="1"/>
      <c r="W70" s="1"/>
      <c r="X70" s="1"/>
      <c r="Y70" s="1"/>
      <c r="Z70" s="1"/>
    </row>
    <row r="71" spans="1:26" ht="15.75" customHeight="1" x14ac:dyDescent="0.25">
      <c r="A71" s="1"/>
      <c r="B71" s="6"/>
      <c r="C71" s="70" t="s">
        <v>194</v>
      </c>
      <c r="D71" s="359" t="s">
        <v>195</v>
      </c>
      <c r="E71" s="325"/>
      <c r="F71" s="325"/>
      <c r="G71" s="326"/>
      <c r="H71" s="8"/>
      <c r="I71" s="360" t="s">
        <v>196</v>
      </c>
      <c r="J71" s="357"/>
      <c r="K71" s="71" t="s">
        <v>197</v>
      </c>
      <c r="L71" s="72" t="s">
        <v>198</v>
      </c>
      <c r="M71" s="8"/>
      <c r="N71" s="8"/>
      <c r="O71" s="8"/>
      <c r="P71" s="8"/>
      <c r="Q71" s="10"/>
      <c r="R71" s="1"/>
      <c r="S71" s="1"/>
      <c r="T71" s="1"/>
      <c r="U71" s="1"/>
      <c r="V71" s="1"/>
      <c r="W71" s="1"/>
      <c r="X71" s="1"/>
      <c r="Y71" s="1"/>
      <c r="Z71" s="1"/>
    </row>
    <row r="72" spans="1:26" ht="32.25" customHeight="1" x14ac:dyDescent="0.3">
      <c r="A72" s="1"/>
      <c r="B72" s="6"/>
      <c r="C72" s="73" t="s">
        <v>199</v>
      </c>
      <c r="D72" s="335" t="s">
        <v>200</v>
      </c>
      <c r="E72" s="319"/>
      <c r="F72" s="319"/>
      <c r="G72" s="320"/>
      <c r="H72" s="8"/>
      <c r="I72" s="331" t="s">
        <v>201</v>
      </c>
      <c r="J72" s="332"/>
      <c r="K72" s="74" t="s">
        <v>202</v>
      </c>
      <c r="L72" s="75">
        <v>15</v>
      </c>
      <c r="M72" s="8"/>
      <c r="N72" s="8"/>
      <c r="O72" s="8"/>
      <c r="P72" s="8"/>
      <c r="Q72" s="10"/>
      <c r="R72" s="1"/>
      <c r="S72" s="1"/>
      <c r="T72" s="1"/>
      <c r="U72" s="1"/>
      <c r="V72" s="1"/>
      <c r="W72" s="1"/>
      <c r="X72" s="1"/>
      <c r="Y72" s="1"/>
      <c r="Z72" s="1"/>
    </row>
    <row r="73" spans="1:26" ht="15.75" customHeight="1" x14ac:dyDescent="0.3">
      <c r="A73" s="1"/>
      <c r="B73" s="6"/>
      <c r="C73" s="76" t="s">
        <v>62</v>
      </c>
      <c r="D73" s="321" t="s">
        <v>203</v>
      </c>
      <c r="E73" s="322"/>
      <c r="F73" s="322"/>
      <c r="G73" s="323"/>
      <c r="H73" s="8"/>
      <c r="I73" s="333"/>
      <c r="J73" s="334"/>
      <c r="K73" s="77" t="s">
        <v>204</v>
      </c>
      <c r="L73" s="78">
        <v>0</v>
      </c>
      <c r="M73" s="8"/>
      <c r="N73" s="8"/>
      <c r="O73" s="8"/>
      <c r="P73" s="8"/>
      <c r="Q73" s="10"/>
      <c r="R73" s="1"/>
      <c r="S73" s="1"/>
      <c r="T73" s="1"/>
      <c r="U73" s="1"/>
      <c r="V73" s="1"/>
      <c r="W73" s="1"/>
      <c r="X73" s="1"/>
      <c r="Y73" s="1"/>
      <c r="Z73" s="1"/>
    </row>
    <row r="74" spans="1:26" ht="15.75" customHeight="1" x14ac:dyDescent="0.3">
      <c r="A74" s="1"/>
      <c r="B74" s="6"/>
      <c r="C74" s="79" t="s">
        <v>205</v>
      </c>
      <c r="D74" s="324" t="s">
        <v>206</v>
      </c>
      <c r="E74" s="325"/>
      <c r="F74" s="325"/>
      <c r="G74" s="326"/>
      <c r="H74" s="8"/>
      <c r="I74" s="336" t="s">
        <v>207</v>
      </c>
      <c r="J74" s="337"/>
      <c r="K74" s="77" t="s">
        <v>208</v>
      </c>
      <c r="L74" s="78">
        <v>15</v>
      </c>
      <c r="M74" s="8"/>
      <c r="N74" s="8"/>
      <c r="O74" s="8"/>
      <c r="P74" s="8"/>
      <c r="Q74" s="10"/>
      <c r="R74" s="1"/>
      <c r="S74" s="1"/>
      <c r="T74" s="1"/>
      <c r="U74" s="1"/>
      <c r="V74" s="1"/>
      <c r="W74" s="1"/>
      <c r="X74" s="1"/>
      <c r="Y74" s="1"/>
      <c r="Z74" s="1"/>
    </row>
    <row r="75" spans="1:26" ht="15.75" customHeight="1" x14ac:dyDescent="0.25">
      <c r="A75" s="1"/>
      <c r="B75" s="6"/>
      <c r="C75" s="8"/>
      <c r="D75" s="8"/>
      <c r="E75" s="8"/>
      <c r="F75" s="8"/>
      <c r="G75" s="8"/>
      <c r="H75" s="8"/>
      <c r="I75" s="333"/>
      <c r="J75" s="334"/>
      <c r="K75" s="77" t="s">
        <v>209</v>
      </c>
      <c r="L75" s="78">
        <v>0</v>
      </c>
      <c r="M75" s="8"/>
      <c r="N75" s="8"/>
      <c r="O75" s="8"/>
      <c r="P75" s="8"/>
      <c r="Q75" s="10"/>
      <c r="R75" s="1"/>
      <c r="S75" s="1"/>
      <c r="T75" s="1"/>
      <c r="U75" s="1"/>
      <c r="V75" s="1"/>
      <c r="W75" s="1"/>
      <c r="X75" s="1"/>
      <c r="Y75" s="1"/>
      <c r="Z75" s="1"/>
    </row>
    <row r="76" spans="1:26" ht="15.75" customHeight="1" x14ac:dyDescent="0.25">
      <c r="A76" s="1"/>
      <c r="B76" s="6"/>
      <c r="C76" s="8"/>
      <c r="D76" s="8"/>
      <c r="E76" s="8"/>
      <c r="F76" s="8"/>
      <c r="G76" s="8"/>
      <c r="H76" s="8"/>
      <c r="I76" s="336" t="s">
        <v>210</v>
      </c>
      <c r="J76" s="337"/>
      <c r="K76" s="77" t="s">
        <v>211</v>
      </c>
      <c r="L76" s="78">
        <v>15</v>
      </c>
      <c r="M76" s="8"/>
      <c r="N76" s="8"/>
      <c r="O76" s="8"/>
      <c r="P76" s="8"/>
      <c r="Q76" s="10"/>
      <c r="R76" s="1"/>
      <c r="S76" s="1"/>
      <c r="T76" s="1"/>
      <c r="U76" s="1"/>
      <c r="V76" s="1"/>
      <c r="W76" s="1"/>
      <c r="X76" s="1"/>
      <c r="Y76" s="1"/>
      <c r="Z76" s="1"/>
    </row>
    <row r="77" spans="1:26" ht="15.75" customHeight="1" x14ac:dyDescent="0.25">
      <c r="A77" s="1"/>
      <c r="B77" s="6"/>
      <c r="C77" s="8"/>
      <c r="D77" s="8"/>
      <c r="E77" s="8"/>
      <c r="F77" s="8"/>
      <c r="G77" s="8"/>
      <c r="H77" s="8"/>
      <c r="I77" s="333"/>
      <c r="J77" s="334"/>
      <c r="K77" s="77" t="s">
        <v>212</v>
      </c>
      <c r="L77" s="78">
        <v>0</v>
      </c>
      <c r="M77" s="8"/>
      <c r="N77" s="8"/>
      <c r="O77" s="8"/>
      <c r="P77" s="8"/>
      <c r="Q77" s="10"/>
      <c r="R77" s="1"/>
      <c r="S77" s="1"/>
      <c r="T77" s="1"/>
      <c r="U77" s="1"/>
      <c r="V77" s="1"/>
      <c r="W77" s="1"/>
      <c r="X77" s="1"/>
      <c r="Y77" s="1"/>
      <c r="Z77" s="1"/>
    </row>
    <row r="78" spans="1:26" ht="15.75" customHeight="1" x14ac:dyDescent="0.25">
      <c r="A78" s="1"/>
      <c r="B78" s="6"/>
      <c r="C78" s="8"/>
      <c r="D78" s="8"/>
      <c r="E78" s="8"/>
      <c r="F78" s="8"/>
      <c r="G78" s="8"/>
      <c r="H78" s="8"/>
      <c r="I78" s="336" t="s">
        <v>213</v>
      </c>
      <c r="J78" s="337"/>
      <c r="K78" s="77" t="s">
        <v>214</v>
      </c>
      <c r="L78" s="78">
        <v>15</v>
      </c>
      <c r="M78" s="8"/>
      <c r="N78" s="8"/>
      <c r="O78" s="8"/>
      <c r="P78" s="8"/>
      <c r="Q78" s="10"/>
      <c r="R78" s="1"/>
      <c r="S78" s="1"/>
      <c r="T78" s="1"/>
      <c r="U78" s="1"/>
      <c r="V78" s="1"/>
      <c r="W78" s="1"/>
      <c r="X78" s="1"/>
      <c r="Y78" s="1"/>
      <c r="Z78" s="1"/>
    </row>
    <row r="79" spans="1:26" ht="15.75" customHeight="1" x14ac:dyDescent="0.25">
      <c r="A79" s="1"/>
      <c r="B79" s="6"/>
      <c r="C79" s="8"/>
      <c r="D79" s="8"/>
      <c r="E79" s="8"/>
      <c r="F79" s="8"/>
      <c r="G79" s="8"/>
      <c r="H79" s="8"/>
      <c r="I79" s="338"/>
      <c r="J79" s="339"/>
      <c r="K79" s="77" t="s">
        <v>215</v>
      </c>
      <c r="L79" s="78">
        <v>10</v>
      </c>
      <c r="M79" s="8"/>
      <c r="N79" s="8"/>
      <c r="O79" s="8"/>
      <c r="P79" s="8"/>
      <c r="Q79" s="10"/>
      <c r="R79" s="1"/>
      <c r="S79" s="1"/>
      <c r="T79" s="1"/>
      <c r="U79" s="1"/>
      <c r="V79" s="1"/>
      <c r="W79" s="1"/>
      <c r="X79" s="1"/>
      <c r="Y79" s="1"/>
      <c r="Z79" s="1"/>
    </row>
    <row r="80" spans="1:26" ht="15.75" customHeight="1" x14ac:dyDescent="0.25">
      <c r="A80" s="1"/>
      <c r="B80" s="6"/>
      <c r="C80" s="8"/>
      <c r="D80" s="8"/>
      <c r="E80" s="8"/>
      <c r="F80" s="8"/>
      <c r="G80" s="8"/>
      <c r="H80" s="8"/>
      <c r="I80" s="333"/>
      <c r="J80" s="334"/>
      <c r="K80" s="77" t="s">
        <v>216</v>
      </c>
      <c r="L80" s="78">
        <v>0</v>
      </c>
      <c r="M80" s="8"/>
      <c r="N80" s="8"/>
      <c r="O80" s="8"/>
      <c r="P80" s="8"/>
      <c r="Q80" s="10"/>
      <c r="R80" s="1"/>
      <c r="S80" s="1"/>
      <c r="T80" s="1"/>
      <c r="U80" s="1"/>
      <c r="V80" s="1"/>
      <c r="W80" s="1"/>
      <c r="X80" s="1"/>
      <c r="Y80" s="1"/>
      <c r="Z80" s="1"/>
    </row>
    <row r="81" spans="1:26" ht="15.75" customHeight="1" x14ac:dyDescent="0.25">
      <c r="A81" s="1"/>
      <c r="B81" s="6"/>
      <c r="C81" s="8"/>
      <c r="D81" s="8"/>
      <c r="E81" s="8"/>
      <c r="F81" s="8"/>
      <c r="G81" s="8"/>
      <c r="H81" s="8"/>
      <c r="I81" s="336" t="s">
        <v>217</v>
      </c>
      <c r="J81" s="337"/>
      <c r="K81" s="77" t="s">
        <v>218</v>
      </c>
      <c r="L81" s="78">
        <v>15</v>
      </c>
      <c r="M81" s="8"/>
      <c r="N81" s="8"/>
      <c r="O81" s="8"/>
      <c r="P81" s="8"/>
      <c r="Q81" s="10"/>
      <c r="R81" s="1"/>
      <c r="S81" s="1"/>
      <c r="T81" s="1"/>
      <c r="U81" s="1"/>
      <c r="V81" s="1"/>
      <c r="W81" s="1"/>
      <c r="X81" s="1"/>
      <c r="Y81" s="1"/>
      <c r="Z81" s="1"/>
    </row>
    <row r="82" spans="1:26" ht="15.75" customHeight="1" x14ac:dyDescent="0.25">
      <c r="A82" s="1"/>
      <c r="B82" s="6"/>
      <c r="C82" s="8"/>
      <c r="D82" s="8"/>
      <c r="E82" s="8"/>
      <c r="F82" s="8"/>
      <c r="G82" s="8"/>
      <c r="H82" s="8"/>
      <c r="I82" s="333"/>
      <c r="J82" s="334"/>
      <c r="K82" s="77" t="s">
        <v>219</v>
      </c>
      <c r="L82" s="78">
        <v>0</v>
      </c>
      <c r="M82" s="8"/>
      <c r="N82" s="8"/>
      <c r="O82" s="8"/>
      <c r="P82" s="8"/>
      <c r="Q82" s="10"/>
      <c r="R82" s="1"/>
      <c r="S82" s="1"/>
      <c r="T82" s="1"/>
      <c r="U82" s="1"/>
      <c r="V82" s="1"/>
      <c r="W82" s="1"/>
      <c r="X82" s="1"/>
      <c r="Y82" s="1"/>
      <c r="Z82" s="1"/>
    </row>
    <row r="83" spans="1:26" ht="15.75" customHeight="1" x14ac:dyDescent="0.25">
      <c r="A83" s="1"/>
      <c r="B83" s="6"/>
      <c r="C83" s="8"/>
      <c r="D83" s="8"/>
      <c r="E83" s="8"/>
      <c r="F83" s="8"/>
      <c r="G83" s="8"/>
      <c r="H83" s="8"/>
      <c r="I83" s="336" t="s">
        <v>220</v>
      </c>
      <c r="J83" s="337"/>
      <c r="K83" s="77" t="s">
        <v>221</v>
      </c>
      <c r="L83" s="78">
        <v>15</v>
      </c>
      <c r="M83" s="8"/>
      <c r="N83" s="8"/>
      <c r="O83" s="8"/>
      <c r="P83" s="8"/>
      <c r="Q83" s="10"/>
      <c r="R83" s="1"/>
      <c r="S83" s="1"/>
      <c r="T83" s="1"/>
      <c r="U83" s="1"/>
      <c r="V83" s="1"/>
      <c r="W83" s="1"/>
      <c r="X83" s="1"/>
      <c r="Y83" s="1"/>
      <c r="Z83" s="1"/>
    </row>
    <row r="84" spans="1:26" ht="15.75" customHeight="1" x14ac:dyDescent="0.25">
      <c r="A84" s="1"/>
      <c r="B84" s="6"/>
      <c r="C84" s="8"/>
      <c r="D84" s="8"/>
      <c r="E84" s="8"/>
      <c r="F84" s="8"/>
      <c r="G84" s="8"/>
      <c r="H84" s="8"/>
      <c r="I84" s="333"/>
      <c r="J84" s="334"/>
      <c r="K84" s="77" t="s">
        <v>222</v>
      </c>
      <c r="L84" s="78">
        <v>0</v>
      </c>
      <c r="M84" s="8"/>
      <c r="N84" s="8"/>
      <c r="O84" s="8"/>
      <c r="P84" s="8"/>
      <c r="Q84" s="10"/>
      <c r="R84" s="1"/>
      <c r="S84" s="1"/>
      <c r="T84" s="1"/>
      <c r="U84" s="1"/>
      <c r="V84" s="1"/>
      <c r="W84" s="1"/>
      <c r="X84" s="1"/>
      <c r="Y84" s="1"/>
      <c r="Z84" s="1"/>
    </row>
    <row r="85" spans="1:26" ht="15.75" customHeight="1" x14ac:dyDescent="0.25">
      <c r="A85" s="1"/>
      <c r="B85" s="6"/>
      <c r="C85" s="8"/>
      <c r="D85" s="8"/>
      <c r="E85" s="8"/>
      <c r="F85" s="8"/>
      <c r="G85" s="8"/>
      <c r="H85" s="8"/>
      <c r="I85" s="336" t="s">
        <v>223</v>
      </c>
      <c r="J85" s="337"/>
      <c r="K85" s="77" t="s">
        <v>224</v>
      </c>
      <c r="L85" s="78">
        <v>10</v>
      </c>
      <c r="M85" s="8"/>
      <c r="N85" s="8"/>
      <c r="O85" s="8"/>
      <c r="P85" s="8"/>
      <c r="Q85" s="10"/>
      <c r="R85" s="1"/>
      <c r="S85" s="1"/>
      <c r="T85" s="1"/>
      <c r="U85" s="1"/>
      <c r="V85" s="1"/>
      <c r="W85" s="1"/>
      <c r="X85" s="1"/>
      <c r="Y85" s="1"/>
      <c r="Z85" s="1"/>
    </row>
    <row r="86" spans="1:26" ht="15.75" customHeight="1" x14ac:dyDescent="0.25">
      <c r="A86" s="1"/>
      <c r="B86" s="6"/>
      <c r="C86" s="8"/>
      <c r="D86" s="8"/>
      <c r="E86" s="8"/>
      <c r="F86" s="8"/>
      <c r="G86" s="8"/>
      <c r="H86" s="8"/>
      <c r="I86" s="338"/>
      <c r="J86" s="339"/>
      <c r="K86" s="77" t="s">
        <v>225</v>
      </c>
      <c r="L86" s="78">
        <v>5</v>
      </c>
      <c r="M86" s="8"/>
      <c r="N86" s="8"/>
      <c r="O86" s="8"/>
      <c r="P86" s="8"/>
      <c r="Q86" s="10"/>
      <c r="R86" s="1"/>
      <c r="S86" s="1"/>
      <c r="T86" s="1"/>
      <c r="U86" s="1"/>
      <c r="V86" s="1"/>
      <c r="W86" s="1"/>
      <c r="X86" s="1"/>
      <c r="Y86" s="1"/>
      <c r="Z86" s="1"/>
    </row>
    <row r="87" spans="1:26" ht="15.75" customHeight="1" x14ac:dyDescent="0.25">
      <c r="A87" s="1"/>
      <c r="B87" s="6"/>
      <c r="C87" s="8"/>
      <c r="D87" s="8"/>
      <c r="E87" s="8"/>
      <c r="F87" s="8"/>
      <c r="G87" s="8"/>
      <c r="H87" s="8"/>
      <c r="I87" s="340"/>
      <c r="J87" s="341"/>
      <c r="K87" s="80" t="s">
        <v>226</v>
      </c>
      <c r="L87" s="81">
        <v>0</v>
      </c>
      <c r="M87" s="8"/>
      <c r="N87" s="8"/>
      <c r="O87" s="8"/>
      <c r="P87" s="8"/>
      <c r="Q87" s="10"/>
      <c r="R87" s="1"/>
      <c r="S87" s="1"/>
      <c r="T87" s="1"/>
      <c r="U87" s="1"/>
      <c r="V87" s="1"/>
      <c r="W87" s="1"/>
      <c r="X87" s="1"/>
      <c r="Y87" s="1"/>
      <c r="Z87" s="1"/>
    </row>
    <row r="88" spans="1:26" ht="15.75" customHeight="1" x14ac:dyDescent="0.25">
      <c r="A88" s="1"/>
      <c r="B88" s="6"/>
      <c r="C88" s="8"/>
      <c r="D88" s="8"/>
      <c r="E88" s="8"/>
      <c r="F88" s="8"/>
      <c r="G88" s="8"/>
      <c r="H88" s="8"/>
      <c r="I88" s="82" t="s">
        <v>199</v>
      </c>
      <c r="J88" s="342" t="s">
        <v>227</v>
      </c>
      <c r="K88" s="343"/>
      <c r="L88" s="344"/>
      <c r="M88" s="8"/>
      <c r="N88" s="8"/>
      <c r="O88" s="8"/>
      <c r="P88" s="8"/>
      <c r="Q88" s="10"/>
      <c r="R88" s="1"/>
      <c r="S88" s="1"/>
      <c r="T88" s="1"/>
      <c r="U88" s="1"/>
      <c r="V88" s="1"/>
      <c r="W88" s="1"/>
      <c r="X88" s="1"/>
      <c r="Y88" s="1"/>
      <c r="Z88" s="1"/>
    </row>
    <row r="89" spans="1:26" ht="15.75" customHeight="1" x14ac:dyDescent="0.25">
      <c r="A89" s="1"/>
      <c r="B89" s="6"/>
      <c r="C89" s="8"/>
      <c r="D89" s="8"/>
      <c r="E89" s="8"/>
      <c r="F89" s="8"/>
      <c r="G89" s="8"/>
      <c r="H89" s="8"/>
      <c r="I89" s="76" t="s">
        <v>62</v>
      </c>
      <c r="J89" s="345" t="s">
        <v>228</v>
      </c>
      <c r="K89" s="322"/>
      <c r="L89" s="323"/>
      <c r="M89" s="8"/>
      <c r="N89" s="8"/>
      <c r="O89" s="8"/>
      <c r="P89" s="8"/>
      <c r="Q89" s="10"/>
      <c r="R89" s="1"/>
      <c r="S89" s="1"/>
      <c r="T89" s="1"/>
      <c r="U89" s="1"/>
      <c r="V89" s="1"/>
      <c r="W89" s="1"/>
      <c r="X89" s="1"/>
      <c r="Y89" s="1"/>
      <c r="Z89" s="1"/>
    </row>
    <row r="90" spans="1:26" ht="15.75" customHeight="1" x14ac:dyDescent="0.25">
      <c r="A90" s="1"/>
      <c r="B90" s="6"/>
      <c r="C90" s="8"/>
      <c r="D90" s="8"/>
      <c r="E90" s="8"/>
      <c r="F90" s="8"/>
      <c r="G90" s="8"/>
      <c r="H90" s="8"/>
      <c r="I90" s="79" t="s">
        <v>205</v>
      </c>
      <c r="J90" s="346" t="s">
        <v>229</v>
      </c>
      <c r="K90" s="325"/>
      <c r="L90" s="326"/>
      <c r="M90" s="8"/>
      <c r="N90" s="8"/>
      <c r="O90" s="8"/>
      <c r="P90" s="8"/>
      <c r="Q90" s="10"/>
      <c r="R90" s="1"/>
      <c r="S90" s="1"/>
      <c r="T90" s="1"/>
      <c r="U90" s="1"/>
      <c r="V90" s="1"/>
      <c r="W90" s="1"/>
      <c r="X90" s="1"/>
      <c r="Y90" s="1"/>
      <c r="Z90" s="1"/>
    </row>
    <row r="91" spans="1:26" ht="15.75" customHeight="1" x14ac:dyDescent="0.25">
      <c r="A91" s="1"/>
      <c r="B91" s="6"/>
      <c r="C91" s="8"/>
      <c r="D91" s="8"/>
      <c r="E91" s="8"/>
      <c r="F91" s="8"/>
      <c r="G91" s="8"/>
      <c r="H91" s="8"/>
      <c r="I91" s="8"/>
      <c r="J91" s="8"/>
      <c r="K91" s="8"/>
      <c r="L91" s="8"/>
      <c r="M91" s="8"/>
      <c r="N91" s="8"/>
      <c r="O91" s="8"/>
      <c r="P91" s="8"/>
      <c r="Q91" s="10"/>
      <c r="R91" s="1"/>
      <c r="S91" s="1"/>
      <c r="T91" s="1"/>
      <c r="U91" s="1"/>
      <c r="V91" s="1"/>
      <c r="W91" s="1"/>
      <c r="X91" s="1"/>
      <c r="Y91" s="1"/>
      <c r="Z91" s="1"/>
    </row>
    <row r="92" spans="1:26" ht="23.25" customHeight="1" x14ac:dyDescent="0.25">
      <c r="A92" s="1"/>
      <c r="B92" s="327" t="s">
        <v>230</v>
      </c>
      <c r="C92" s="328"/>
      <c r="D92" s="328"/>
      <c r="E92" s="328"/>
      <c r="F92" s="328"/>
      <c r="G92" s="328"/>
      <c r="H92" s="328"/>
      <c r="I92" s="328"/>
      <c r="J92" s="328"/>
      <c r="K92" s="328"/>
      <c r="L92" s="328"/>
      <c r="M92" s="328"/>
      <c r="N92" s="328"/>
      <c r="O92" s="328"/>
      <c r="P92" s="328"/>
      <c r="Q92" s="329"/>
      <c r="R92" s="1"/>
      <c r="S92" s="1"/>
      <c r="T92" s="1"/>
      <c r="U92" s="1"/>
      <c r="V92" s="1"/>
      <c r="W92" s="1"/>
      <c r="X92" s="1"/>
      <c r="Y92" s="1"/>
      <c r="Z92" s="1"/>
    </row>
    <row r="93" spans="1:26" ht="15.75" customHeight="1" x14ac:dyDescent="0.25">
      <c r="A93" s="1"/>
      <c r="B93" s="6"/>
      <c r="C93" s="8"/>
      <c r="D93" s="8"/>
      <c r="E93" s="8"/>
      <c r="F93" s="8"/>
      <c r="G93" s="8"/>
      <c r="H93" s="8"/>
      <c r="I93" s="8"/>
      <c r="J93" s="8"/>
      <c r="K93" s="8"/>
      <c r="L93" s="8"/>
      <c r="M93" s="8"/>
      <c r="N93" s="8"/>
      <c r="O93" s="8"/>
      <c r="P93" s="8"/>
      <c r="Q93" s="10"/>
      <c r="R93" s="1"/>
      <c r="S93" s="1"/>
      <c r="T93" s="1"/>
      <c r="U93" s="1"/>
      <c r="V93" s="1"/>
      <c r="W93" s="1"/>
      <c r="X93" s="1"/>
      <c r="Y93" s="1"/>
      <c r="Z93" s="1"/>
    </row>
    <row r="94" spans="1:26" ht="45" customHeight="1" x14ac:dyDescent="0.25">
      <c r="A94" s="1"/>
      <c r="B94" s="6"/>
      <c r="C94" s="347" t="s">
        <v>231</v>
      </c>
      <c r="D94" s="343"/>
      <c r="E94" s="344"/>
      <c r="F94" s="8"/>
      <c r="G94" s="8"/>
      <c r="H94" s="8"/>
      <c r="I94" s="348" t="s">
        <v>232</v>
      </c>
      <c r="J94" s="349"/>
      <c r="K94" s="349"/>
      <c r="L94" s="349"/>
      <c r="M94" s="349"/>
      <c r="N94" s="349"/>
      <c r="O94" s="349"/>
      <c r="P94" s="350"/>
      <c r="Q94" s="10"/>
      <c r="R94" s="1"/>
      <c r="S94" s="1"/>
      <c r="T94" s="1"/>
      <c r="U94" s="1"/>
      <c r="V94" s="1"/>
      <c r="W94" s="1"/>
      <c r="X94" s="1"/>
      <c r="Y94" s="1"/>
      <c r="Z94" s="1"/>
    </row>
    <row r="95" spans="1:26" ht="33" customHeight="1" x14ac:dyDescent="0.25">
      <c r="A95" s="1"/>
      <c r="B95" s="6"/>
      <c r="C95" s="83" t="s">
        <v>233</v>
      </c>
      <c r="D95" s="84" t="s">
        <v>234</v>
      </c>
      <c r="E95" s="85" t="s">
        <v>235</v>
      </c>
      <c r="F95" s="8"/>
      <c r="G95" s="8"/>
      <c r="H95" s="8"/>
      <c r="I95" s="340"/>
      <c r="J95" s="351"/>
      <c r="K95" s="351"/>
      <c r="L95" s="351"/>
      <c r="M95" s="351"/>
      <c r="N95" s="351"/>
      <c r="O95" s="351"/>
      <c r="P95" s="352"/>
      <c r="Q95" s="10"/>
      <c r="R95" s="1"/>
      <c r="S95" s="1"/>
      <c r="T95" s="1"/>
      <c r="U95" s="1"/>
      <c r="V95" s="1"/>
      <c r="W95" s="1"/>
      <c r="X95" s="1"/>
      <c r="Y95" s="1"/>
      <c r="Z95" s="1"/>
    </row>
    <row r="96" spans="1:26" ht="15.75" customHeight="1" x14ac:dyDescent="0.3">
      <c r="A96" s="1"/>
      <c r="B96" s="6"/>
      <c r="C96" s="86" t="s">
        <v>199</v>
      </c>
      <c r="D96" s="87" t="s">
        <v>199</v>
      </c>
      <c r="E96" s="88" t="s">
        <v>199</v>
      </c>
      <c r="F96" s="8"/>
      <c r="G96" s="8"/>
      <c r="H96" s="8"/>
      <c r="I96" s="73" t="s">
        <v>199</v>
      </c>
      <c r="J96" s="318" t="s">
        <v>236</v>
      </c>
      <c r="K96" s="319"/>
      <c r="L96" s="319"/>
      <c r="M96" s="319"/>
      <c r="N96" s="319"/>
      <c r="O96" s="319"/>
      <c r="P96" s="320"/>
      <c r="Q96" s="10"/>
      <c r="R96" s="1"/>
      <c r="S96" s="1"/>
      <c r="T96" s="1"/>
      <c r="U96" s="1"/>
      <c r="V96" s="1"/>
      <c r="W96" s="1"/>
      <c r="X96" s="1"/>
      <c r="Y96" s="1"/>
      <c r="Z96" s="1"/>
    </row>
    <row r="97" spans="1:26" ht="15.75" customHeight="1" x14ac:dyDescent="0.3">
      <c r="A97" s="1"/>
      <c r="B97" s="6"/>
      <c r="C97" s="86" t="s">
        <v>199</v>
      </c>
      <c r="D97" s="87" t="s">
        <v>62</v>
      </c>
      <c r="E97" s="88" t="s">
        <v>62</v>
      </c>
      <c r="F97" s="8"/>
      <c r="G97" s="8"/>
      <c r="H97" s="8"/>
      <c r="I97" s="76" t="s">
        <v>62</v>
      </c>
      <c r="J97" s="321" t="s">
        <v>237</v>
      </c>
      <c r="K97" s="322"/>
      <c r="L97" s="322"/>
      <c r="M97" s="322"/>
      <c r="N97" s="322"/>
      <c r="O97" s="322"/>
      <c r="P97" s="323"/>
      <c r="Q97" s="10"/>
      <c r="R97" s="1"/>
      <c r="S97" s="1"/>
      <c r="T97" s="1"/>
      <c r="U97" s="1"/>
      <c r="V97" s="1"/>
      <c r="W97" s="1"/>
      <c r="X97" s="1"/>
      <c r="Y97" s="1"/>
      <c r="Z97" s="1"/>
    </row>
    <row r="98" spans="1:26" ht="15.75" customHeight="1" x14ac:dyDescent="0.3">
      <c r="A98" s="1"/>
      <c r="B98" s="6"/>
      <c r="C98" s="86" t="s">
        <v>199</v>
      </c>
      <c r="D98" s="87" t="s">
        <v>205</v>
      </c>
      <c r="E98" s="88" t="s">
        <v>205</v>
      </c>
      <c r="F98" s="8"/>
      <c r="G98" s="8"/>
      <c r="H98" s="8"/>
      <c r="I98" s="79" t="s">
        <v>205</v>
      </c>
      <c r="J98" s="324" t="s">
        <v>238</v>
      </c>
      <c r="K98" s="325"/>
      <c r="L98" s="325"/>
      <c r="M98" s="325"/>
      <c r="N98" s="325"/>
      <c r="O98" s="325"/>
      <c r="P98" s="326"/>
      <c r="Q98" s="10"/>
      <c r="R98" s="1"/>
      <c r="S98" s="1"/>
      <c r="T98" s="1"/>
      <c r="U98" s="1"/>
      <c r="V98" s="1"/>
      <c r="W98" s="1"/>
      <c r="X98" s="1"/>
      <c r="Y98" s="1"/>
      <c r="Z98" s="1"/>
    </row>
    <row r="99" spans="1:26" ht="15.75" customHeight="1" x14ac:dyDescent="0.25">
      <c r="A99" s="1"/>
      <c r="B99" s="6"/>
      <c r="C99" s="86" t="s">
        <v>62</v>
      </c>
      <c r="D99" s="87" t="s">
        <v>199</v>
      </c>
      <c r="E99" s="88" t="s">
        <v>62</v>
      </c>
      <c r="F99" s="8"/>
      <c r="G99" s="8"/>
      <c r="H99" s="8"/>
      <c r="I99" s="8"/>
      <c r="J99" s="8"/>
      <c r="K99" s="8"/>
      <c r="L99" s="8"/>
      <c r="M99" s="8"/>
      <c r="N99" s="8"/>
      <c r="O99" s="8"/>
      <c r="P99" s="8"/>
      <c r="Q99" s="10"/>
      <c r="R99" s="1"/>
      <c r="S99" s="1"/>
      <c r="T99" s="1"/>
      <c r="U99" s="1"/>
      <c r="V99" s="1"/>
      <c r="W99" s="1"/>
      <c r="X99" s="1"/>
      <c r="Y99" s="1"/>
      <c r="Z99" s="1"/>
    </row>
    <row r="100" spans="1:26" ht="15.75" customHeight="1" x14ac:dyDescent="0.25">
      <c r="A100" s="1"/>
      <c r="B100" s="6"/>
      <c r="C100" s="86" t="s">
        <v>62</v>
      </c>
      <c r="D100" s="87" t="s">
        <v>62</v>
      </c>
      <c r="E100" s="88" t="s">
        <v>62</v>
      </c>
      <c r="F100" s="8"/>
      <c r="G100" s="8"/>
      <c r="H100" s="8"/>
      <c r="I100" s="8"/>
      <c r="J100" s="8"/>
      <c r="K100" s="8"/>
      <c r="L100" s="8"/>
      <c r="M100" s="8"/>
      <c r="N100" s="8"/>
      <c r="O100" s="8"/>
      <c r="P100" s="8"/>
      <c r="Q100" s="10"/>
      <c r="R100" s="1"/>
      <c r="S100" s="1"/>
      <c r="T100" s="1"/>
      <c r="U100" s="1"/>
      <c r="V100" s="1"/>
      <c r="W100" s="1"/>
      <c r="X100" s="1"/>
      <c r="Y100" s="1"/>
      <c r="Z100" s="1"/>
    </row>
    <row r="101" spans="1:26" ht="15.75" customHeight="1" x14ac:dyDescent="0.25">
      <c r="A101" s="1"/>
      <c r="B101" s="6"/>
      <c r="C101" s="86" t="s">
        <v>62</v>
      </c>
      <c r="D101" s="87" t="s">
        <v>205</v>
      </c>
      <c r="E101" s="88" t="s">
        <v>205</v>
      </c>
      <c r="F101" s="8"/>
      <c r="G101" s="8"/>
      <c r="H101" s="8"/>
      <c r="I101" s="8"/>
      <c r="J101" s="8"/>
      <c r="K101" s="8"/>
      <c r="L101" s="8"/>
      <c r="M101" s="8"/>
      <c r="N101" s="8"/>
      <c r="O101" s="8"/>
      <c r="P101" s="8"/>
      <c r="Q101" s="10"/>
      <c r="R101" s="1"/>
      <c r="S101" s="1"/>
      <c r="T101" s="1"/>
      <c r="U101" s="1"/>
      <c r="V101" s="1"/>
      <c r="W101" s="1"/>
      <c r="X101" s="1"/>
      <c r="Y101" s="1"/>
      <c r="Z101" s="1"/>
    </row>
    <row r="102" spans="1:26" ht="15.75" customHeight="1" x14ac:dyDescent="0.25">
      <c r="A102" s="1"/>
      <c r="B102" s="6"/>
      <c r="C102" s="89" t="s">
        <v>205</v>
      </c>
      <c r="D102" s="90" t="s">
        <v>199</v>
      </c>
      <c r="E102" s="91" t="s">
        <v>205</v>
      </c>
      <c r="F102" s="68"/>
      <c r="G102" s="68"/>
      <c r="H102" s="68"/>
      <c r="I102" s="68"/>
      <c r="J102" s="68"/>
      <c r="K102" s="68"/>
      <c r="L102" s="68"/>
      <c r="M102" s="69"/>
      <c r="N102" s="8"/>
      <c r="O102" s="8"/>
      <c r="P102" s="8"/>
      <c r="Q102" s="10"/>
      <c r="R102" s="1"/>
      <c r="S102" s="1"/>
      <c r="T102" s="1"/>
      <c r="U102" s="1"/>
      <c r="V102" s="1"/>
      <c r="W102" s="1"/>
      <c r="X102" s="1"/>
      <c r="Y102" s="1"/>
      <c r="Z102" s="1"/>
    </row>
    <row r="103" spans="1:26" ht="15.75" customHeight="1" x14ac:dyDescent="0.25">
      <c r="A103" s="1"/>
      <c r="B103" s="6"/>
      <c r="C103" s="89" t="s">
        <v>205</v>
      </c>
      <c r="D103" s="87" t="s">
        <v>62</v>
      </c>
      <c r="E103" s="88" t="s">
        <v>205</v>
      </c>
      <c r="F103" s="43"/>
      <c r="G103" s="43"/>
      <c r="H103" s="43"/>
      <c r="I103" s="43"/>
      <c r="J103" s="43"/>
      <c r="K103" s="43"/>
      <c r="L103" s="43"/>
      <c r="M103" s="92"/>
      <c r="N103" s="8"/>
      <c r="O103" s="8"/>
      <c r="P103" s="8"/>
      <c r="Q103" s="10"/>
      <c r="R103" s="1"/>
      <c r="S103" s="1"/>
      <c r="T103" s="1"/>
      <c r="U103" s="1"/>
      <c r="V103" s="1"/>
      <c r="W103" s="1"/>
      <c r="X103" s="1"/>
      <c r="Y103" s="1"/>
      <c r="Z103" s="1"/>
    </row>
    <row r="104" spans="1:26" ht="15.75" customHeight="1" x14ac:dyDescent="0.25">
      <c r="A104" s="1"/>
      <c r="B104" s="6"/>
      <c r="C104" s="93" t="s">
        <v>205</v>
      </c>
      <c r="D104" s="94" t="s">
        <v>205</v>
      </c>
      <c r="E104" s="95" t="s">
        <v>205</v>
      </c>
      <c r="F104" s="43"/>
      <c r="G104" s="43"/>
      <c r="H104" s="43"/>
      <c r="I104" s="43"/>
      <c r="J104" s="43"/>
      <c r="K104" s="43"/>
      <c r="L104" s="43"/>
      <c r="M104" s="92"/>
      <c r="N104" s="8"/>
      <c r="O104" s="8"/>
      <c r="P104" s="8"/>
      <c r="Q104" s="10"/>
      <c r="R104" s="1"/>
      <c r="S104" s="1"/>
      <c r="T104" s="1"/>
      <c r="U104" s="1"/>
      <c r="V104" s="1"/>
      <c r="W104" s="1"/>
      <c r="X104" s="1"/>
      <c r="Y104" s="1"/>
      <c r="Z104" s="1"/>
    </row>
    <row r="105" spans="1:26" ht="15.75" customHeight="1" x14ac:dyDescent="0.3">
      <c r="A105" s="1"/>
      <c r="B105" s="6"/>
      <c r="C105" s="42"/>
      <c r="D105" s="42"/>
      <c r="E105" s="43"/>
      <c r="F105" s="43"/>
      <c r="G105" s="43"/>
      <c r="H105" s="43"/>
      <c r="I105" s="43"/>
      <c r="J105" s="43"/>
      <c r="K105" s="43"/>
      <c r="L105" s="43"/>
      <c r="M105" s="92"/>
      <c r="N105" s="8"/>
      <c r="O105" s="8"/>
      <c r="P105" s="8"/>
      <c r="Q105" s="10"/>
      <c r="R105" s="1"/>
      <c r="S105" s="1"/>
      <c r="T105" s="1"/>
      <c r="U105" s="1"/>
      <c r="V105" s="1"/>
      <c r="W105" s="1"/>
      <c r="X105" s="1"/>
      <c r="Y105" s="1"/>
      <c r="Z105" s="1"/>
    </row>
    <row r="106" spans="1:26" ht="23.25" customHeight="1" x14ac:dyDescent="0.25">
      <c r="A106" s="1"/>
      <c r="B106" s="327" t="s">
        <v>239</v>
      </c>
      <c r="C106" s="328"/>
      <c r="D106" s="328"/>
      <c r="E106" s="328"/>
      <c r="F106" s="328"/>
      <c r="G106" s="328"/>
      <c r="H106" s="328"/>
      <c r="I106" s="328"/>
      <c r="J106" s="328"/>
      <c r="K106" s="328"/>
      <c r="L106" s="328"/>
      <c r="M106" s="328"/>
      <c r="N106" s="328"/>
      <c r="O106" s="328"/>
      <c r="P106" s="328"/>
      <c r="Q106" s="329"/>
      <c r="R106" s="1"/>
      <c r="S106" s="1"/>
      <c r="T106" s="1"/>
      <c r="U106" s="1"/>
      <c r="V106" s="1"/>
      <c r="W106" s="1"/>
      <c r="X106" s="1"/>
      <c r="Y106" s="1"/>
      <c r="Z106" s="1"/>
    </row>
    <row r="107" spans="1:26" ht="15.75" customHeight="1" x14ac:dyDescent="0.25">
      <c r="A107" s="1"/>
      <c r="B107" s="6"/>
      <c r="C107" s="8"/>
      <c r="D107" s="8"/>
      <c r="E107" s="8"/>
      <c r="F107" s="8"/>
      <c r="G107" s="8"/>
      <c r="H107" s="8"/>
      <c r="I107" s="8"/>
      <c r="J107" s="8"/>
      <c r="K107" s="8"/>
      <c r="L107" s="8"/>
      <c r="M107" s="8"/>
      <c r="N107" s="8"/>
      <c r="O107" s="8"/>
      <c r="P107" s="8"/>
      <c r="Q107" s="10"/>
      <c r="R107" s="1"/>
      <c r="S107" s="1"/>
      <c r="T107" s="1"/>
      <c r="U107" s="1"/>
      <c r="V107" s="1"/>
      <c r="W107" s="1"/>
      <c r="X107" s="1"/>
      <c r="Y107" s="1"/>
      <c r="Z107" s="1"/>
    </row>
    <row r="108" spans="1:26" ht="72.75" customHeight="1" x14ac:dyDescent="0.25">
      <c r="A108" s="1"/>
      <c r="B108" s="6"/>
      <c r="C108" s="330" t="s">
        <v>240</v>
      </c>
      <c r="D108" s="316"/>
      <c r="E108" s="330" t="s">
        <v>241</v>
      </c>
      <c r="F108" s="316"/>
      <c r="G108" s="330" t="s">
        <v>242</v>
      </c>
      <c r="H108" s="316"/>
      <c r="I108" s="330" t="s">
        <v>243</v>
      </c>
      <c r="J108" s="316"/>
      <c r="K108" s="330" t="s">
        <v>244</v>
      </c>
      <c r="L108" s="316"/>
      <c r="M108" s="69"/>
      <c r="N108" s="8"/>
      <c r="O108" s="8"/>
      <c r="P108" s="8"/>
      <c r="Q108" s="10"/>
      <c r="R108" s="1"/>
      <c r="S108" s="1"/>
      <c r="T108" s="1"/>
      <c r="U108" s="1"/>
      <c r="V108" s="1"/>
      <c r="W108" s="1"/>
      <c r="X108" s="1"/>
      <c r="Y108" s="1"/>
      <c r="Z108" s="1"/>
    </row>
    <row r="109" spans="1:26" ht="15.75" customHeight="1" x14ac:dyDescent="0.3">
      <c r="A109" s="1"/>
      <c r="B109" s="6"/>
      <c r="C109" s="315" t="s">
        <v>199</v>
      </c>
      <c r="D109" s="316"/>
      <c r="E109" s="317" t="s">
        <v>245</v>
      </c>
      <c r="F109" s="316"/>
      <c r="G109" s="317" t="s">
        <v>245</v>
      </c>
      <c r="H109" s="316"/>
      <c r="I109" s="317">
        <v>2</v>
      </c>
      <c r="J109" s="316"/>
      <c r="K109" s="317">
        <v>2</v>
      </c>
      <c r="L109" s="316"/>
      <c r="M109" s="92"/>
      <c r="N109" s="8"/>
      <c r="O109" s="8"/>
      <c r="P109" s="8"/>
      <c r="Q109" s="10"/>
      <c r="R109" s="1"/>
      <c r="S109" s="1"/>
      <c r="T109" s="1"/>
      <c r="U109" s="1"/>
      <c r="V109" s="1"/>
      <c r="W109" s="1"/>
      <c r="X109" s="1"/>
      <c r="Y109" s="1"/>
      <c r="Z109" s="1"/>
    </row>
    <row r="110" spans="1:26" ht="15.75" customHeight="1" x14ac:dyDescent="0.3">
      <c r="A110" s="1"/>
      <c r="B110" s="6"/>
      <c r="C110" s="315" t="s">
        <v>199</v>
      </c>
      <c r="D110" s="316"/>
      <c r="E110" s="317" t="s">
        <v>245</v>
      </c>
      <c r="F110" s="316"/>
      <c r="G110" s="317" t="s">
        <v>246</v>
      </c>
      <c r="H110" s="316"/>
      <c r="I110" s="317">
        <v>2</v>
      </c>
      <c r="J110" s="316"/>
      <c r="K110" s="317">
        <v>1</v>
      </c>
      <c r="L110" s="316"/>
      <c r="M110" s="92"/>
      <c r="N110" s="96" t="s">
        <v>245</v>
      </c>
      <c r="O110" s="96"/>
      <c r="P110" s="8"/>
      <c r="Q110" s="10"/>
      <c r="R110" s="1"/>
      <c r="S110" s="1"/>
      <c r="T110" s="1"/>
      <c r="U110" s="1"/>
      <c r="V110" s="1"/>
      <c r="W110" s="1"/>
      <c r="X110" s="1"/>
      <c r="Y110" s="1"/>
      <c r="Z110" s="1"/>
    </row>
    <row r="111" spans="1:26" ht="15.75" customHeight="1" x14ac:dyDescent="0.3">
      <c r="A111" s="1"/>
      <c r="B111" s="6"/>
      <c r="C111" s="315" t="s">
        <v>199</v>
      </c>
      <c r="D111" s="316"/>
      <c r="E111" s="317" t="s">
        <v>245</v>
      </c>
      <c r="F111" s="316"/>
      <c r="G111" s="317" t="s">
        <v>247</v>
      </c>
      <c r="H111" s="316"/>
      <c r="I111" s="317">
        <v>2</v>
      </c>
      <c r="J111" s="316"/>
      <c r="K111" s="317">
        <v>0</v>
      </c>
      <c r="L111" s="316"/>
      <c r="M111" s="92"/>
      <c r="N111" s="96" t="s">
        <v>247</v>
      </c>
      <c r="O111" s="96"/>
      <c r="P111" s="8"/>
      <c r="Q111" s="10"/>
      <c r="R111" s="1"/>
      <c r="S111" s="1"/>
      <c r="T111" s="1"/>
      <c r="U111" s="1"/>
      <c r="V111" s="1"/>
      <c r="W111" s="1"/>
      <c r="X111" s="1"/>
      <c r="Y111" s="1"/>
      <c r="Z111" s="1"/>
    </row>
    <row r="112" spans="1:26" ht="15.75" customHeight="1" x14ac:dyDescent="0.3">
      <c r="A112" s="1"/>
      <c r="B112" s="6"/>
      <c r="C112" s="315" t="s">
        <v>199</v>
      </c>
      <c r="D112" s="316"/>
      <c r="E112" s="317" t="s">
        <v>247</v>
      </c>
      <c r="F112" s="316"/>
      <c r="G112" s="317" t="s">
        <v>245</v>
      </c>
      <c r="H112" s="316"/>
      <c r="I112" s="317">
        <v>0</v>
      </c>
      <c r="J112" s="316"/>
      <c r="K112" s="317">
        <v>2</v>
      </c>
      <c r="L112" s="316"/>
      <c r="M112" s="92"/>
      <c r="N112" s="8"/>
      <c r="O112" s="8"/>
      <c r="P112" s="8"/>
      <c r="Q112" s="10"/>
      <c r="R112" s="1"/>
      <c r="S112" s="1"/>
      <c r="T112" s="1"/>
      <c r="U112" s="1"/>
      <c r="V112" s="1"/>
      <c r="W112" s="1"/>
      <c r="X112" s="1"/>
      <c r="Y112" s="1"/>
      <c r="Z112" s="1"/>
    </row>
    <row r="113" spans="1:26" ht="15.75" customHeight="1" x14ac:dyDescent="0.3">
      <c r="A113" s="1"/>
      <c r="B113" s="6"/>
      <c r="C113" s="315" t="s">
        <v>62</v>
      </c>
      <c r="D113" s="316"/>
      <c r="E113" s="317" t="s">
        <v>245</v>
      </c>
      <c r="F113" s="316"/>
      <c r="G113" s="317" t="s">
        <v>245</v>
      </c>
      <c r="H113" s="316"/>
      <c r="I113" s="317">
        <v>1</v>
      </c>
      <c r="J113" s="316"/>
      <c r="K113" s="317">
        <v>1</v>
      </c>
      <c r="L113" s="316"/>
      <c r="M113" s="92"/>
      <c r="N113" s="96" t="s">
        <v>245</v>
      </c>
      <c r="O113" s="96"/>
      <c r="P113" s="8"/>
      <c r="Q113" s="10"/>
      <c r="R113" s="1"/>
      <c r="S113" s="1"/>
      <c r="T113" s="1"/>
      <c r="U113" s="1"/>
      <c r="V113" s="1"/>
      <c r="W113" s="1"/>
      <c r="X113" s="1"/>
      <c r="Y113" s="1"/>
      <c r="Z113" s="1"/>
    </row>
    <row r="114" spans="1:26" ht="15.75" customHeight="1" x14ac:dyDescent="0.3">
      <c r="A114" s="1"/>
      <c r="B114" s="6"/>
      <c r="C114" s="315" t="s">
        <v>62</v>
      </c>
      <c r="D114" s="316"/>
      <c r="E114" s="317" t="s">
        <v>245</v>
      </c>
      <c r="F114" s="316"/>
      <c r="G114" s="317" t="s">
        <v>246</v>
      </c>
      <c r="H114" s="316"/>
      <c r="I114" s="317">
        <v>1</v>
      </c>
      <c r="J114" s="316"/>
      <c r="K114" s="317">
        <v>0</v>
      </c>
      <c r="L114" s="316"/>
      <c r="M114" s="92"/>
      <c r="N114" s="96" t="s">
        <v>246</v>
      </c>
      <c r="O114" s="96"/>
      <c r="P114" s="8"/>
      <c r="Q114" s="10"/>
      <c r="R114" s="1"/>
      <c r="S114" s="1"/>
      <c r="T114" s="1"/>
      <c r="U114" s="1"/>
      <c r="V114" s="1"/>
      <c r="W114" s="1"/>
      <c r="X114" s="1"/>
      <c r="Y114" s="1"/>
      <c r="Z114" s="1"/>
    </row>
    <row r="115" spans="1:26" ht="15.75" customHeight="1" x14ac:dyDescent="0.3">
      <c r="A115" s="1"/>
      <c r="B115" s="6"/>
      <c r="C115" s="315" t="s">
        <v>62</v>
      </c>
      <c r="D115" s="316"/>
      <c r="E115" s="317" t="s">
        <v>245</v>
      </c>
      <c r="F115" s="316"/>
      <c r="G115" s="317" t="s">
        <v>247</v>
      </c>
      <c r="H115" s="316"/>
      <c r="I115" s="317">
        <v>1</v>
      </c>
      <c r="J115" s="316"/>
      <c r="K115" s="317">
        <v>0</v>
      </c>
      <c r="L115" s="316"/>
      <c r="M115" s="92"/>
      <c r="N115" s="96" t="s">
        <v>247</v>
      </c>
      <c r="O115" s="96"/>
      <c r="P115" s="8"/>
      <c r="Q115" s="10"/>
      <c r="R115" s="1"/>
      <c r="S115" s="1"/>
      <c r="T115" s="1"/>
      <c r="U115" s="1"/>
      <c r="V115" s="1"/>
      <c r="W115" s="1"/>
      <c r="X115" s="1"/>
      <c r="Y115" s="1"/>
      <c r="Z115" s="1"/>
    </row>
    <row r="116" spans="1:26" ht="15.75" customHeight="1" x14ac:dyDescent="0.3">
      <c r="A116" s="1"/>
      <c r="B116" s="6"/>
      <c r="C116" s="315" t="s">
        <v>62</v>
      </c>
      <c r="D116" s="316"/>
      <c r="E116" s="317" t="s">
        <v>247</v>
      </c>
      <c r="F116" s="316"/>
      <c r="G116" s="317" t="s">
        <v>245</v>
      </c>
      <c r="H116" s="316"/>
      <c r="I116" s="317">
        <v>0</v>
      </c>
      <c r="J116" s="316"/>
      <c r="K116" s="317">
        <v>1</v>
      </c>
      <c r="L116" s="316"/>
      <c r="M116" s="92"/>
      <c r="N116" s="8"/>
      <c r="O116" s="8"/>
      <c r="P116" s="8"/>
      <c r="Q116" s="10"/>
      <c r="R116" s="1"/>
      <c r="S116" s="1"/>
      <c r="T116" s="1"/>
      <c r="U116" s="1"/>
      <c r="V116" s="1"/>
      <c r="W116" s="1"/>
      <c r="X116" s="1"/>
      <c r="Y116" s="1"/>
      <c r="Z116" s="1"/>
    </row>
    <row r="117" spans="1:26" ht="15.75" customHeight="1" x14ac:dyDescent="0.25">
      <c r="A117" s="1"/>
      <c r="B117" s="6"/>
      <c r="C117" s="8"/>
      <c r="D117" s="8"/>
      <c r="E117" s="8"/>
      <c r="F117" s="8"/>
      <c r="G117" s="8"/>
      <c r="H117" s="8"/>
      <c r="I117" s="8"/>
      <c r="J117" s="8"/>
      <c r="K117" s="8"/>
      <c r="L117" s="8"/>
      <c r="M117" s="8"/>
      <c r="N117" s="8"/>
      <c r="O117" s="8"/>
      <c r="P117" s="8"/>
      <c r="Q117" s="10"/>
      <c r="R117" s="1"/>
      <c r="S117" s="1"/>
      <c r="T117" s="1"/>
      <c r="U117" s="1"/>
      <c r="V117" s="1"/>
      <c r="W117" s="1"/>
      <c r="X117" s="1"/>
      <c r="Y117" s="1"/>
      <c r="Z117" s="1"/>
    </row>
    <row r="118" spans="1:26" ht="15.75" customHeight="1" x14ac:dyDescent="0.25">
      <c r="A118" s="1"/>
      <c r="B118" s="6"/>
      <c r="C118" s="8"/>
      <c r="D118" s="8"/>
      <c r="E118" s="8"/>
      <c r="F118" s="8"/>
      <c r="G118" s="8"/>
      <c r="H118" s="8"/>
      <c r="I118" s="8"/>
      <c r="J118" s="8"/>
      <c r="K118" s="8"/>
      <c r="L118" s="8"/>
      <c r="M118" s="8"/>
      <c r="N118" s="8"/>
      <c r="O118" s="8"/>
      <c r="P118" s="8"/>
      <c r="Q118" s="10"/>
      <c r="R118" s="1"/>
      <c r="S118" s="1"/>
      <c r="T118" s="1"/>
      <c r="U118" s="1"/>
      <c r="V118" s="1"/>
      <c r="W118" s="1"/>
      <c r="X118" s="1"/>
      <c r="Y118" s="1"/>
      <c r="Z118" s="1"/>
    </row>
    <row r="119" spans="1:26" ht="15.75" customHeight="1" x14ac:dyDescent="0.25">
      <c r="A119" s="1"/>
      <c r="B119" s="46"/>
      <c r="C119" s="47"/>
      <c r="D119" s="47"/>
      <c r="E119" s="47"/>
      <c r="F119" s="47"/>
      <c r="G119" s="47"/>
      <c r="H119" s="47"/>
      <c r="I119" s="47"/>
      <c r="J119" s="47"/>
      <c r="K119" s="47"/>
      <c r="L119" s="47"/>
      <c r="M119" s="47"/>
      <c r="N119" s="47"/>
      <c r="O119" s="47"/>
      <c r="P119" s="47"/>
      <c r="Q119" s="49"/>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9">
    <mergeCell ref="O32:P32"/>
    <mergeCell ref="O33:P33"/>
    <mergeCell ref="O25:P25"/>
    <mergeCell ref="O26:P26"/>
    <mergeCell ref="O27:P27"/>
    <mergeCell ref="O28:P28"/>
    <mergeCell ref="O29:P29"/>
    <mergeCell ref="O30:P30"/>
    <mergeCell ref="O31:P31"/>
    <mergeCell ref="O18:P18"/>
    <mergeCell ref="O19:P19"/>
    <mergeCell ref="O20:P20"/>
    <mergeCell ref="O21:P21"/>
    <mergeCell ref="O22:P22"/>
    <mergeCell ref="O23:P23"/>
    <mergeCell ref="O24:P24"/>
    <mergeCell ref="O15:P15"/>
    <mergeCell ref="O16:P16"/>
    <mergeCell ref="O17:P17"/>
    <mergeCell ref="N4:O4"/>
    <mergeCell ref="P4:Q4"/>
    <mergeCell ref="D5:E5"/>
    <mergeCell ref="F5:M5"/>
    <mergeCell ref="N5:O6"/>
    <mergeCell ref="P5:Q6"/>
    <mergeCell ref="O10:P10"/>
    <mergeCell ref="O11:P11"/>
    <mergeCell ref="B7:Q7"/>
    <mergeCell ref="B8:Q8"/>
    <mergeCell ref="B3:C6"/>
    <mergeCell ref="D3:E3"/>
    <mergeCell ref="F3:M3"/>
    <mergeCell ref="N3:O3"/>
    <mergeCell ref="P3:Q3"/>
    <mergeCell ref="D4:E4"/>
    <mergeCell ref="F4:M4"/>
    <mergeCell ref="D6:E6"/>
    <mergeCell ref="F6:M6"/>
    <mergeCell ref="C10:C14"/>
    <mergeCell ref="K10:L10"/>
    <mergeCell ref="M10:N10"/>
    <mergeCell ref="K11:L11"/>
    <mergeCell ref="M11:N11"/>
    <mergeCell ref="K14:L14"/>
    <mergeCell ref="M14:N14"/>
    <mergeCell ref="K15:L15"/>
    <mergeCell ref="M15:N15"/>
    <mergeCell ref="E16:I16"/>
    <mergeCell ref="K16:L16"/>
    <mergeCell ref="M16:N16"/>
    <mergeCell ref="K17:L17"/>
    <mergeCell ref="M17:N17"/>
    <mergeCell ref="K12:L12"/>
    <mergeCell ref="M12:N12"/>
    <mergeCell ref="O12:P12"/>
    <mergeCell ref="K13:L13"/>
    <mergeCell ref="M13:N13"/>
    <mergeCell ref="O13:P13"/>
    <mergeCell ref="O14:P14"/>
    <mergeCell ref="K33:L33"/>
    <mergeCell ref="K18:L18"/>
    <mergeCell ref="M18:N18"/>
    <mergeCell ref="K19:L19"/>
    <mergeCell ref="M19:N19"/>
    <mergeCell ref="M20:N20"/>
    <mergeCell ref="K20:L20"/>
    <mergeCell ref="K21:L21"/>
    <mergeCell ref="K22:L22"/>
    <mergeCell ref="K23:L23"/>
    <mergeCell ref="M21:N21"/>
    <mergeCell ref="M22:N22"/>
    <mergeCell ref="M23:N23"/>
    <mergeCell ref="M24:N24"/>
    <mergeCell ref="M25:N25"/>
    <mergeCell ref="M26:N26"/>
    <mergeCell ref="M27:N27"/>
    <mergeCell ref="K24:L24"/>
    <mergeCell ref="K25:L25"/>
    <mergeCell ref="K26:L26"/>
    <mergeCell ref="E42:F42"/>
    <mergeCell ref="C43:C44"/>
    <mergeCell ref="D43:D44"/>
    <mergeCell ref="E43:F44"/>
    <mergeCell ref="G43:G44"/>
    <mergeCell ref="M28:N28"/>
    <mergeCell ref="M29:N29"/>
    <mergeCell ref="M30:N30"/>
    <mergeCell ref="M31:N31"/>
    <mergeCell ref="M32:N32"/>
    <mergeCell ref="M33:N33"/>
    <mergeCell ref="K27:L27"/>
    <mergeCell ref="K28:L28"/>
    <mergeCell ref="K29:L29"/>
    <mergeCell ref="K30:L30"/>
    <mergeCell ref="K31:L31"/>
    <mergeCell ref="K32:L32"/>
    <mergeCell ref="E45:F45"/>
    <mergeCell ref="E46:F46"/>
    <mergeCell ref="E47:F47"/>
    <mergeCell ref="K34:L34"/>
    <mergeCell ref="K35:L35"/>
    <mergeCell ref="B38:Q38"/>
    <mergeCell ref="C40:G40"/>
    <mergeCell ref="I40:P40"/>
    <mergeCell ref="E41:F41"/>
    <mergeCell ref="I41:I42"/>
    <mergeCell ref="J41:N42"/>
    <mergeCell ref="O41:P41"/>
    <mergeCell ref="J43:N43"/>
    <mergeCell ref="J44:N44"/>
    <mergeCell ref="J45:N45"/>
    <mergeCell ref="J46:N46"/>
    <mergeCell ref="J47:N47"/>
    <mergeCell ref="M34:N34"/>
    <mergeCell ref="M35:N35"/>
    <mergeCell ref="O34:P34"/>
    <mergeCell ref="O35:P35"/>
    <mergeCell ref="J48:N48"/>
    <mergeCell ref="J49:N49"/>
    <mergeCell ref="J50:N50"/>
    <mergeCell ref="J51:N51"/>
    <mergeCell ref="J52:N52"/>
    <mergeCell ref="J53:N53"/>
    <mergeCell ref="J54:N54"/>
    <mergeCell ref="J55:N55"/>
    <mergeCell ref="J56:N56"/>
    <mergeCell ref="J57:N57"/>
    <mergeCell ref="J58:N58"/>
    <mergeCell ref="J59:N59"/>
    <mergeCell ref="J60:N60"/>
    <mergeCell ref="J61:N61"/>
    <mergeCell ref="I62:N62"/>
    <mergeCell ref="I63:N63"/>
    <mergeCell ref="J64:N64"/>
    <mergeCell ref="O64:P64"/>
    <mergeCell ref="J65:N65"/>
    <mergeCell ref="O65:P65"/>
    <mergeCell ref="O66:P66"/>
    <mergeCell ref="J66:N66"/>
    <mergeCell ref="B68:Q68"/>
    <mergeCell ref="C70:G70"/>
    <mergeCell ref="I70:L70"/>
    <mergeCell ref="D71:G71"/>
    <mergeCell ref="I71:J71"/>
    <mergeCell ref="I72:J73"/>
    <mergeCell ref="C110:D110"/>
    <mergeCell ref="E110:F110"/>
    <mergeCell ref="G110:H110"/>
    <mergeCell ref="I110:J110"/>
    <mergeCell ref="K110:L110"/>
    <mergeCell ref="E111:F111"/>
    <mergeCell ref="K111:L111"/>
    <mergeCell ref="C111:D111"/>
    <mergeCell ref="D72:G72"/>
    <mergeCell ref="D73:G73"/>
    <mergeCell ref="D74:G74"/>
    <mergeCell ref="I74:J75"/>
    <mergeCell ref="I76:J77"/>
    <mergeCell ref="I78:J80"/>
    <mergeCell ref="I81:J82"/>
    <mergeCell ref="I83:J84"/>
    <mergeCell ref="I85:J87"/>
    <mergeCell ref="J88:L88"/>
    <mergeCell ref="J89:L89"/>
    <mergeCell ref="J90:L90"/>
    <mergeCell ref="B92:Q92"/>
    <mergeCell ref="C94:E94"/>
    <mergeCell ref="I94:P95"/>
    <mergeCell ref="C116:D116"/>
    <mergeCell ref="E116:F116"/>
    <mergeCell ref="G116:H116"/>
    <mergeCell ref="I116:J116"/>
    <mergeCell ref="K116:L116"/>
    <mergeCell ref="C114:D114"/>
    <mergeCell ref="E114:F114"/>
    <mergeCell ref="G114:H114"/>
    <mergeCell ref="I114:J114"/>
    <mergeCell ref="K114:L114"/>
    <mergeCell ref="E115:F115"/>
    <mergeCell ref="K115:L115"/>
    <mergeCell ref="G115:H115"/>
    <mergeCell ref="I115:J115"/>
    <mergeCell ref="C115:D115"/>
    <mergeCell ref="J96:P96"/>
    <mergeCell ref="J97:P97"/>
    <mergeCell ref="J98:P98"/>
    <mergeCell ref="B106:Q106"/>
    <mergeCell ref="C108:D108"/>
    <mergeCell ref="E108:F108"/>
    <mergeCell ref="K108:L108"/>
    <mergeCell ref="G108:H108"/>
    <mergeCell ref="I108:J108"/>
    <mergeCell ref="C109:D109"/>
    <mergeCell ref="E109:F109"/>
    <mergeCell ref="G109:H109"/>
    <mergeCell ref="I109:J109"/>
    <mergeCell ref="K109:L109"/>
    <mergeCell ref="G111:H111"/>
    <mergeCell ref="I111:J111"/>
    <mergeCell ref="E113:F113"/>
    <mergeCell ref="G113:H113"/>
    <mergeCell ref="I113:J113"/>
    <mergeCell ref="K113:L113"/>
    <mergeCell ref="C112:D112"/>
    <mergeCell ref="E112:F112"/>
    <mergeCell ref="G112:H112"/>
    <mergeCell ref="I112:J112"/>
    <mergeCell ref="K112:L112"/>
    <mergeCell ref="C113:D113"/>
  </mergeCells>
  <pageMargins left="0.7" right="0.7" top="0.75" bottom="0.75" header="0" footer="0"/>
  <pageSetup paperSize="14"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P10"/>
    </sheetView>
  </sheetViews>
  <sheetFormatPr baseColWidth="10" defaultColWidth="12.625" defaultRowHeight="15" customHeight="1" x14ac:dyDescent="0.2"/>
  <cols>
    <col min="1" max="1" width="10" customWidth="1"/>
    <col min="2" max="2" width="12.375" customWidth="1"/>
    <col min="3" max="3" width="13" customWidth="1"/>
    <col min="4" max="4" width="10" customWidth="1"/>
    <col min="5" max="5" width="11.375" customWidth="1"/>
    <col min="6" max="6" width="12.25" customWidth="1"/>
    <col min="7" max="7" width="11.875" customWidth="1"/>
    <col min="8" max="8" width="12.75" customWidth="1"/>
    <col min="9" max="9" width="12.5" customWidth="1"/>
    <col min="10" max="16" width="10" customWidth="1"/>
    <col min="17" max="26" width="9.37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ht="39" customHeight="1" x14ac:dyDescent="0.25">
      <c r="A3" s="2"/>
      <c r="B3" s="435"/>
      <c r="C3" s="436"/>
      <c r="D3" s="439" t="s">
        <v>0</v>
      </c>
      <c r="E3" s="440"/>
      <c r="F3" s="441" t="s">
        <v>1</v>
      </c>
      <c r="G3" s="442"/>
      <c r="H3" s="442"/>
      <c r="I3" s="442"/>
      <c r="J3" s="442"/>
      <c r="K3" s="442"/>
      <c r="L3" s="440"/>
      <c r="M3" s="439" t="s">
        <v>2</v>
      </c>
      <c r="N3" s="440"/>
      <c r="O3" s="443"/>
      <c r="P3" s="444"/>
      <c r="Q3" s="2"/>
      <c r="R3" s="2"/>
      <c r="S3" s="2"/>
      <c r="T3" s="2"/>
      <c r="U3" s="2"/>
      <c r="V3" s="2"/>
      <c r="W3" s="2"/>
      <c r="X3" s="2"/>
      <c r="Y3" s="2"/>
      <c r="Z3" s="2"/>
    </row>
    <row r="4" spans="1:26" ht="27.75" customHeight="1" x14ac:dyDescent="0.25">
      <c r="A4" s="2"/>
      <c r="B4" s="437"/>
      <c r="C4" s="339"/>
      <c r="D4" s="394" t="s">
        <v>3</v>
      </c>
      <c r="E4" s="316"/>
      <c r="F4" s="396" t="s">
        <v>4</v>
      </c>
      <c r="G4" s="322"/>
      <c r="H4" s="322"/>
      <c r="I4" s="322"/>
      <c r="J4" s="322"/>
      <c r="K4" s="322"/>
      <c r="L4" s="316"/>
      <c r="M4" s="394" t="s">
        <v>5</v>
      </c>
      <c r="N4" s="316"/>
      <c r="O4" s="395"/>
      <c r="P4" s="428"/>
      <c r="Q4" s="2"/>
      <c r="R4" s="2"/>
      <c r="S4" s="2"/>
      <c r="T4" s="2"/>
      <c r="U4" s="2"/>
      <c r="V4" s="2"/>
      <c r="W4" s="2"/>
      <c r="X4" s="2"/>
      <c r="Y4" s="2"/>
      <c r="Z4" s="2"/>
    </row>
    <row r="5" spans="1:26" ht="27.75" customHeight="1" x14ac:dyDescent="0.25">
      <c r="A5" s="2"/>
      <c r="B5" s="437"/>
      <c r="C5" s="339"/>
      <c r="D5" s="394" t="s">
        <v>6</v>
      </c>
      <c r="E5" s="316"/>
      <c r="F5" s="396" t="s">
        <v>7</v>
      </c>
      <c r="G5" s="322"/>
      <c r="H5" s="322"/>
      <c r="I5" s="322"/>
      <c r="J5" s="322"/>
      <c r="K5" s="322"/>
      <c r="L5" s="316"/>
      <c r="M5" s="397" t="s">
        <v>8</v>
      </c>
      <c r="N5" s="337"/>
      <c r="O5" s="400"/>
      <c r="P5" s="445"/>
      <c r="Q5" s="2"/>
      <c r="R5" s="2"/>
      <c r="S5" s="2"/>
      <c r="T5" s="2"/>
      <c r="U5" s="2"/>
      <c r="V5" s="2"/>
      <c r="W5" s="2"/>
      <c r="X5" s="2"/>
      <c r="Y5" s="2"/>
      <c r="Z5" s="2"/>
    </row>
    <row r="6" spans="1:26" ht="42" customHeight="1" x14ac:dyDescent="0.25">
      <c r="A6" s="2"/>
      <c r="B6" s="438"/>
      <c r="C6" s="334"/>
      <c r="D6" s="414" t="s">
        <v>9</v>
      </c>
      <c r="E6" s="415"/>
      <c r="F6" s="416" t="s">
        <v>10</v>
      </c>
      <c r="G6" s="375"/>
      <c r="H6" s="375"/>
      <c r="I6" s="375"/>
      <c r="J6" s="375"/>
      <c r="K6" s="375"/>
      <c r="L6" s="337"/>
      <c r="M6" s="398"/>
      <c r="N6" s="399"/>
      <c r="O6" s="402"/>
      <c r="P6" s="446"/>
      <c r="Q6" s="2"/>
      <c r="R6" s="2"/>
      <c r="S6" s="2"/>
      <c r="T6" s="2"/>
      <c r="U6" s="2"/>
      <c r="V6" s="2"/>
      <c r="W6" s="2"/>
      <c r="X6" s="2"/>
      <c r="Y6" s="2"/>
      <c r="Z6" s="2"/>
    </row>
    <row r="7" spans="1:26" ht="23.25" customHeight="1" x14ac:dyDescent="0.25">
      <c r="A7" s="1"/>
      <c r="B7" s="327" t="s">
        <v>11</v>
      </c>
      <c r="C7" s="328"/>
      <c r="D7" s="328"/>
      <c r="E7" s="328"/>
      <c r="F7" s="328"/>
      <c r="G7" s="328"/>
      <c r="H7" s="328"/>
      <c r="I7" s="328"/>
      <c r="J7" s="328"/>
      <c r="K7" s="328"/>
      <c r="L7" s="328"/>
      <c r="M7" s="328"/>
      <c r="N7" s="328"/>
      <c r="O7" s="328"/>
      <c r="P7" s="329"/>
      <c r="Q7" s="1"/>
      <c r="R7" s="1"/>
      <c r="S7" s="1"/>
      <c r="T7" s="1"/>
      <c r="U7" s="1"/>
      <c r="V7" s="1"/>
      <c r="W7" s="1"/>
      <c r="X7" s="1"/>
      <c r="Y7" s="1"/>
      <c r="Z7" s="1"/>
    </row>
    <row r="8" spans="1:26" ht="70.5" customHeight="1" x14ac:dyDescent="0.25">
      <c r="A8" s="1"/>
      <c r="B8" s="422" t="s">
        <v>13</v>
      </c>
      <c r="C8" s="406"/>
      <c r="D8" s="406"/>
      <c r="E8" s="406"/>
      <c r="F8" s="406"/>
      <c r="G8" s="406"/>
      <c r="H8" s="406"/>
      <c r="I8" s="406"/>
      <c r="J8" s="406"/>
      <c r="K8" s="406"/>
      <c r="L8" s="406"/>
      <c r="M8" s="406"/>
      <c r="N8" s="406"/>
      <c r="O8" s="406"/>
      <c r="P8" s="423"/>
      <c r="Q8" s="1"/>
      <c r="R8" s="1"/>
      <c r="S8" s="1"/>
      <c r="T8" s="1"/>
      <c r="U8" s="1"/>
      <c r="V8" s="1"/>
      <c r="W8" s="1"/>
      <c r="X8" s="1"/>
      <c r="Y8" s="1"/>
      <c r="Z8" s="1"/>
    </row>
    <row r="9" spans="1:26" ht="9.75" customHeight="1" x14ac:dyDescent="0.25">
      <c r="A9" s="1"/>
      <c r="B9" s="7"/>
      <c r="C9" s="8"/>
      <c r="D9" s="8"/>
      <c r="E9" s="8"/>
      <c r="F9" s="8"/>
      <c r="G9" s="8"/>
      <c r="H9" s="8"/>
      <c r="I9" s="8"/>
      <c r="J9" s="8"/>
      <c r="K9" s="8"/>
      <c r="L9" s="8"/>
      <c r="M9" s="8"/>
      <c r="N9" s="8"/>
      <c r="O9" s="8"/>
      <c r="P9" s="9"/>
      <c r="Q9" s="1"/>
      <c r="R9" s="1"/>
      <c r="S9" s="1"/>
      <c r="T9" s="1"/>
      <c r="U9" s="1"/>
      <c r="V9" s="1"/>
      <c r="W9" s="1"/>
      <c r="X9" s="1"/>
      <c r="Y9" s="1"/>
      <c r="Z9" s="1"/>
    </row>
    <row r="10" spans="1:26" ht="21.75" customHeight="1" x14ac:dyDescent="0.25">
      <c r="A10" s="1"/>
      <c r="B10" s="424" t="s">
        <v>16</v>
      </c>
      <c r="C10" s="406"/>
      <c r="D10" s="406"/>
      <c r="E10" s="406"/>
      <c r="F10" s="406"/>
      <c r="G10" s="406"/>
      <c r="H10" s="406"/>
      <c r="I10" s="406"/>
      <c r="J10" s="406"/>
      <c r="K10" s="406"/>
      <c r="L10" s="406"/>
      <c r="M10" s="406"/>
      <c r="N10" s="406"/>
      <c r="O10" s="406"/>
      <c r="P10" s="423"/>
      <c r="Q10" s="1"/>
      <c r="R10" s="1"/>
      <c r="S10" s="1"/>
      <c r="T10" s="1"/>
      <c r="U10" s="1"/>
      <c r="V10" s="1"/>
      <c r="W10" s="1"/>
      <c r="X10" s="1"/>
      <c r="Y10" s="1"/>
      <c r="Z10" s="1"/>
    </row>
    <row r="11" spans="1:26" ht="18.75" customHeight="1" x14ac:dyDescent="0.3">
      <c r="A11" s="1"/>
      <c r="B11" s="425" t="s">
        <v>18</v>
      </c>
      <c r="C11" s="406"/>
      <c r="D11" s="406"/>
      <c r="E11" s="406"/>
      <c r="F11" s="406"/>
      <c r="G11" s="406"/>
      <c r="H11" s="406"/>
      <c r="I11" s="406"/>
      <c r="J11" s="406"/>
      <c r="K11" s="406"/>
      <c r="L11" s="406"/>
      <c r="M11" s="406"/>
      <c r="N11" s="406"/>
      <c r="O11" s="406"/>
      <c r="P11" s="423"/>
      <c r="Q11" s="1"/>
      <c r="R11" s="1"/>
      <c r="S11" s="1"/>
      <c r="T11" s="1"/>
      <c r="U11" s="1"/>
      <c r="V11" s="1"/>
      <c r="W11" s="1"/>
      <c r="X11" s="1"/>
      <c r="Y11" s="1"/>
      <c r="Z11" s="1"/>
    </row>
    <row r="12" spans="1:26" ht="18.75" customHeight="1" x14ac:dyDescent="0.3">
      <c r="A12" s="1"/>
      <c r="B12" s="12"/>
      <c r="C12" s="14"/>
      <c r="D12" s="14"/>
      <c r="E12" s="14"/>
      <c r="F12" s="14"/>
      <c r="G12" s="14"/>
      <c r="H12" s="14"/>
      <c r="I12" s="14"/>
      <c r="J12" s="14"/>
      <c r="K12" s="14"/>
      <c r="L12" s="14"/>
      <c r="M12" s="14"/>
      <c r="N12" s="14"/>
      <c r="O12" s="14"/>
      <c r="P12" s="16"/>
      <c r="Q12" s="1"/>
      <c r="R12" s="1"/>
      <c r="S12" s="1"/>
      <c r="T12" s="1"/>
      <c r="U12" s="1"/>
      <c r="V12" s="1"/>
      <c r="W12" s="1"/>
      <c r="X12" s="1"/>
      <c r="Y12" s="1"/>
      <c r="Z12" s="1"/>
    </row>
    <row r="13" spans="1:26" ht="59.25" customHeight="1" x14ac:dyDescent="0.25">
      <c r="A13" s="1"/>
      <c r="B13" s="426" t="s">
        <v>25</v>
      </c>
      <c r="C13" s="316"/>
      <c r="D13" s="427" t="s">
        <v>27</v>
      </c>
      <c r="E13" s="322"/>
      <c r="F13" s="322"/>
      <c r="G13" s="322"/>
      <c r="H13" s="322"/>
      <c r="I13" s="322"/>
      <c r="J13" s="322"/>
      <c r="K13" s="322"/>
      <c r="L13" s="322"/>
      <c r="M13" s="322"/>
      <c r="N13" s="322"/>
      <c r="O13" s="322"/>
      <c r="P13" s="428"/>
      <c r="Q13" s="1"/>
      <c r="R13" s="1"/>
      <c r="S13" s="1"/>
      <c r="T13" s="1"/>
      <c r="U13" s="1"/>
      <c r="V13" s="1"/>
      <c r="W13" s="1"/>
      <c r="X13" s="1"/>
      <c r="Y13" s="1"/>
      <c r="Z13" s="1"/>
    </row>
    <row r="14" spans="1:26" ht="48" customHeight="1" x14ac:dyDescent="0.25">
      <c r="A14" s="1"/>
      <c r="B14" s="429" t="s">
        <v>32</v>
      </c>
      <c r="C14" s="316"/>
      <c r="D14" s="434" t="s">
        <v>33</v>
      </c>
      <c r="E14" s="322"/>
      <c r="F14" s="322"/>
      <c r="G14" s="322"/>
      <c r="H14" s="322"/>
      <c r="I14" s="322"/>
      <c r="J14" s="322"/>
      <c r="K14" s="322"/>
      <c r="L14" s="322"/>
      <c r="M14" s="322"/>
      <c r="N14" s="322"/>
      <c r="O14" s="322"/>
      <c r="P14" s="428"/>
      <c r="Q14" s="1"/>
      <c r="R14" s="1"/>
      <c r="S14" s="1"/>
      <c r="T14" s="1"/>
      <c r="U14" s="1"/>
      <c r="V14" s="1"/>
      <c r="W14" s="1"/>
      <c r="X14" s="1"/>
      <c r="Y14" s="1"/>
      <c r="Z14" s="1"/>
    </row>
    <row r="15" spans="1:26" ht="192" customHeight="1" x14ac:dyDescent="0.25">
      <c r="A15" s="1"/>
      <c r="B15" s="429" t="s">
        <v>35</v>
      </c>
      <c r="C15" s="316"/>
      <c r="D15" s="431" t="s">
        <v>36</v>
      </c>
      <c r="E15" s="322"/>
      <c r="F15" s="322"/>
      <c r="G15" s="322"/>
      <c r="H15" s="322"/>
      <c r="I15" s="322"/>
      <c r="J15" s="322"/>
      <c r="K15" s="322"/>
      <c r="L15" s="322"/>
      <c r="M15" s="322"/>
      <c r="N15" s="322"/>
      <c r="O15" s="322"/>
      <c r="P15" s="428"/>
      <c r="Q15" s="1"/>
      <c r="R15" s="1"/>
      <c r="S15" s="1"/>
      <c r="T15" s="1"/>
      <c r="U15" s="1"/>
      <c r="V15" s="1"/>
      <c r="W15" s="1"/>
      <c r="X15" s="1"/>
      <c r="Y15" s="1"/>
      <c r="Z15" s="1"/>
    </row>
    <row r="16" spans="1:26" ht="69" customHeight="1" x14ac:dyDescent="0.25">
      <c r="A16" s="1"/>
      <c r="B16" s="430" t="s">
        <v>40</v>
      </c>
      <c r="C16" s="316"/>
      <c r="D16" s="432" t="s">
        <v>43</v>
      </c>
      <c r="E16" s="322"/>
      <c r="F16" s="322"/>
      <c r="G16" s="322"/>
      <c r="H16" s="322"/>
      <c r="I16" s="322"/>
      <c r="J16" s="322"/>
      <c r="K16" s="322"/>
      <c r="L16" s="322"/>
      <c r="M16" s="322"/>
      <c r="N16" s="322"/>
      <c r="O16" s="322"/>
      <c r="P16" s="428"/>
      <c r="Q16" s="1"/>
      <c r="R16" s="1"/>
      <c r="S16" s="1"/>
      <c r="T16" s="1"/>
      <c r="U16" s="1"/>
      <c r="V16" s="1"/>
      <c r="W16" s="1"/>
      <c r="X16" s="1"/>
      <c r="Y16" s="1"/>
      <c r="Z16" s="1"/>
    </row>
    <row r="17" spans="1:26" ht="33.75" customHeight="1" x14ac:dyDescent="0.25">
      <c r="A17" s="1"/>
      <c r="B17" s="430" t="s">
        <v>47</v>
      </c>
      <c r="C17" s="316"/>
      <c r="D17" s="433" t="s">
        <v>48</v>
      </c>
      <c r="E17" s="322"/>
      <c r="F17" s="322"/>
      <c r="G17" s="322"/>
      <c r="H17" s="322"/>
      <c r="I17" s="322"/>
      <c r="J17" s="322"/>
      <c r="K17" s="322"/>
      <c r="L17" s="322"/>
      <c r="M17" s="322"/>
      <c r="N17" s="322"/>
      <c r="O17" s="322"/>
      <c r="P17" s="428"/>
      <c r="Q17" s="1"/>
      <c r="R17" s="1"/>
      <c r="S17" s="1"/>
      <c r="T17" s="1"/>
      <c r="U17" s="1"/>
      <c r="V17" s="1"/>
      <c r="W17" s="1"/>
      <c r="X17" s="1"/>
      <c r="Y17" s="1"/>
      <c r="Z17" s="1"/>
    </row>
    <row r="18" spans="1:26" x14ac:dyDescent="0.25">
      <c r="A18" s="1"/>
      <c r="B18" s="7"/>
      <c r="C18" s="8"/>
      <c r="D18" s="8"/>
      <c r="E18" s="8"/>
      <c r="F18" s="8"/>
      <c r="G18" s="8"/>
      <c r="H18" s="8"/>
      <c r="I18" s="8"/>
      <c r="J18" s="8"/>
      <c r="K18" s="8"/>
      <c r="L18" s="8"/>
      <c r="M18" s="8"/>
      <c r="N18" s="8"/>
      <c r="O18" s="8"/>
      <c r="P18" s="9"/>
      <c r="Q18" s="1"/>
      <c r="R18" s="1"/>
      <c r="S18" s="1"/>
      <c r="T18" s="1"/>
      <c r="U18" s="1"/>
      <c r="V18" s="1"/>
      <c r="W18" s="1"/>
      <c r="X18" s="1"/>
      <c r="Y18" s="1"/>
      <c r="Z18" s="1"/>
    </row>
    <row r="19" spans="1:26" x14ac:dyDescent="0.25">
      <c r="A19" s="1"/>
      <c r="B19" s="7"/>
      <c r="C19" s="8"/>
      <c r="D19" s="8"/>
      <c r="E19" s="8"/>
      <c r="F19" s="8"/>
      <c r="G19" s="8"/>
      <c r="H19" s="8"/>
      <c r="I19" s="8"/>
      <c r="J19" s="8"/>
      <c r="K19" s="8"/>
      <c r="L19" s="8"/>
      <c r="M19" s="8"/>
      <c r="N19" s="8"/>
      <c r="O19" s="8"/>
      <c r="P19" s="9"/>
      <c r="Q19" s="1"/>
      <c r="R19" s="1"/>
      <c r="S19" s="1"/>
      <c r="T19" s="1"/>
      <c r="U19" s="1"/>
      <c r="V19" s="1"/>
      <c r="W19" s="1"/>
      <c r="X19" s="1"/>
      <c r="Y19" s="1"/>
      <c r="Z19" s="1"/>
    </row>
    <row r="20" spans="1:26" x14ac:dyDescent="0.25">
      <c r="A20" s="1"/>
      <c r="B20" s="22"/>
      <c r="C20" s="23"/>
      <c r="D20" s="23"/>
      <c r="E20" s="23"/>
      <c r="F20" s="23"/>
      <c r="G20" s="23"/>
      <c r="H20" s="23"/>
      <c r="I20" s="23"/>
      <c r="J20" s="23"/>
      <c r="K20" s="23"/>
      <c r="L20" s="23"/>
      <c r="M20" s="23"/>
      <c r="N20" s="23"/>
      <c r="O20" s="23"/>
      <c r="P20" s="25"/>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9">
    <mergeCell ref="B3:C6"/>
    <mergeCell ref="D3:E3"/>
    <mergeCell ref="F3:L3"/>
    <mergeCell ref="M3:N3"/>
    <mergeCell ref="O3:P3"/>
    <mergeCell ref="D4:E4"/>
    <mergeCell ref="F4:L4"/>
    <mergeCell ref="M4:N4"/>
    <mergeCell ref="O4:P4"/>
    <mergeCell ref="D5:E5"/>
    <mergeCell ref="F5:L5"/>
    <mergeCell ref="M5:N6"/>
    <mergeCell ref="O5:P6"/>
    <mergeCell ref="D6:E6"/>
    <mergeCell ref="F6:L6"/>
    <mergeCell ref="B14:C14"/>
    <mergeCell ref="B15:C15"/>
    <mergeCell ref="B16:C16"/>
    <mergeCell ref="B17:C17"/>
    <mergeCell ref="D15:P15"/>
    <mergeCell ref="D16:P16"/>
    <mergeCell ref="D17:P17"/>
    <mergeCell ref="D14:P14"/>
    <mergeCell ref="B7:P7"/>
    <mergeCell ref="B8:P8"/>
    <mergeCell ref="B10:P10"/>
    <mergeCell ref="B11:P11"/>
    <mergeCell ref="B13:C13"/>
    <mergeCell ref="D13:P13"/>
  </mergeCells>
  <hyperlinks>
    <hyperlink ref="B11" r:id="rId1"/>
  </hyperlinks>
  <pageMargins left="0.7" right="0.7" top="0.75" bottom="0.75" header="0" footer="0"/>
  <pageSetup paperSize="14" orientation="portrait"/>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7" topLeftCell="A8" activePane="bottomLeft" state="frozen"/>
      <selection pane="bottomLeft" activeCell="B9" sqref="B9:D20"/>
    </sheetView>
  </sheetViews>
  <sheetFormatPr baseColWidth="10" defaultColWidth="12.625" defaultRowHeight="15" customHeight="1" x14ac:dyDescent="0.2"/>
  <cols>
    <col min="1" max="1" width="1.75" customWidth="1"/>
    <col min="2" max="2" width="12.375" customWidth="1"/>
    <col min="3" max="3" width="13" customWidth="1"/>
    <col min="4" max="4" width="10" customWidth="1"/>
    <col min="5" max="5" width="11.375" customWidth="1"/>
    <col min="6" max="6" width="16.5" customWidth="1"/>
    <col min="7" max="7" width="63.875" customWidth="1"/>
    <col min="8" max="8" width="34.125" customWidth="1"/>
    <col min="9" max="9" width="26.75" customWidth="1"/>
    <col min="10" max="10" width="82.875" customWidth="1"/>
    <col min="11" max="11" width="48" customWidth="1"/>
    <col min="12" max="12" width="32.375" customWidth="1"/>
    <col min="13" max="13" width="36.625" customWidth="1"/>
    <col min="14" max="26" width="9.375" customWidth="1"/>
  </cols>
  <sheetData>
    <row r="1" spans="1:26" ht="9.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39" customHeight="1" x14ac:dyDescent="0.25">
      <c r="A2" s="2"/>
      <c r="B2" s="408"/>
      <c r="C2" s="409"/>
      <c r="D2" s="410" t="s">
        <v>0</v>
      </c>
      <c r="E2" s="411"/>
      <c r="F2" s="412" t="s">
        <v>1</v>
      </c>
      <c r="G2" s="343"/>
      <c r="H2" s="343"/>
      <c r="I2" s="343"/>
      <c r="J2" s="411"/>
      <c r="K2" s="410" t="s">
        <v>2</v>
      </c>
      <c r="L2" s="411"/>
      <c r="M2" s="3"/>
      <c r="N2" s="2"/>
      <c r="O2" s="2"/>
      <c r="P2" s="2"/>
      <c r="Q2" s="2"/>
      <c r="R2" s="2"/>
      <c r="S2" s="2"/>
      <c r="T2" s="2"/>
      <c r="U2" s="2"/>
      <c r="V2" s="2"/>
      <c r="W2" s="2"/>
      <c r="X2" s="2"/>
      <c r="Y2" s="2"/>
      <c r="Z2" s="2"/>
    </row>
    <row r="3" spans="1:26" ht="27.75" customHeight="1" x14ac:dyDescent="0.25">
      <c r="A3" s="2"/>
      <c r="B3" s="338"/>
      <c r="C3" s="339"/>
      <c r="D3" s="394" t="s">
        <v>3</v>
      </c>
      <c r="E3" s="316"/>
      <c r="F3" s="396" t="s">
        <v>4</v>
      </c>
      <c r="G3" s="322"/>
      <c r="H3" s="322"/>
      <c r="I3" s="322"/>
      <c r="J3" s="316"/>
      <c r="K3" s="394" t="s">
        <v>5</v>
      </c>
      <c r="L3" s="316"/>
      <c r="M3" s="5"/>
      <c r="N3" s="2"/>
      <c r="O3" s="2"/>
      <c r="P3" s="2"/>
      <c r="Q3" s="2"/>
      <c r="R3" s="2"/>
      <c r="S3" s="2"/>
      <c r="T3" s="2"/>
      <c r="U3" s="2"/>
      <c r="V3" s="2"/>
      <c r="W3" s="2"/>
      <c r="X3" s="2"/>
      <c r="Y3" s="2"/>
      <c r="Z3" s="2"/>
    </row>
    <row r="4" spans="1:26" ht="27.75" customHeight="1" x14ac:dyDescent="0.25">
      <c r="A4" s="2"/>
      <c r="B4" s="338"/>
      <c r="C4" s="339"/>
      <c r="D4" s="394" t="s">
        <v>6</v>
      </c>
      <c r="E4" s="316"/>
      <c r="F4" s="416" t="s">
        <v>7</v>
      </c>
      <c r="G4" s="375"/>
      <c r="H4" s="375"/>
      <c r="I4" s="375"/>
      <c r="J4" s="337"/>
      <c r="K4" s="397" t="s">
        <v>8</v>
      </c>
      <c r="L4" s="459"/>
      <c r="M4" s="461"/>
      <c r="N4" s="2"/>
      <c r="O4" s="2"/>
      <c r="P4" s="2"/>
      <c r="Q4" s="2"/>
      <c r="R4" s="2"/>
      <c r="S4" s="2"/>
      <c r="T4" s="2"/>
      <c r="U4" s="2"/>
      <c r="V4" s="2"/>
      <c r="W4" s="2"/>
      <c r="X4" s="2"/>
      <c r="Y4" s="2"/>
      <c r="Z4" s="2"/>
    </row>
    <row r="5" spans="1:26" ht="42" customHeight="1" x14ac:dyDescent="0.25">
      <c r="A5" s="2"/>
      <c r="B5" s="333"/>
      <c r="C5" s="334"/>
      <c r="D5" s="414" t="s">
        <v>9</v>
      </c>
      <c r="E5" s="415"/>
      <c r="F5" s="462" t="s">
        <v>10</v>
      </c>
      <c r="G5" s="351"/>
      <c r="H5" s="351"/>
      <c r="I5" s="351"/>
      <c r="J5" s="341"/>
      <c r="K5" s="376"/>
      <c r="L5" s="460"/>
      <c r="M5" s="352"/>
      <c r="N5" s="2"/>
      <c r="O5" s="2"/>
      <c r="P5" s="2"/>
      <c r="Q5" s="2"/>
      <c r="R5" s="2"/>
      <c r="S5" s="2"/>
      <c r="T5" s="2"/>
      <c r="U5" s="2"/>
      <c r="V5" s="2"/>
      <c r="W5" s="2"/>
      <c r="X5" s="2"/>
      <c r="Y5" s="2"/>
      <c r="Z5" s="2"/>
    </row>
    <row r="6" spans="1:26" ht="23.25" customHeight="1" x14ac:dyDescent="0.25">
      <c r="A6" s="1"/>
      <c r="B6" s="327" t="s">
        <v>15</v>
      </c>
      <c r="C6" s="328"/>
      <c r="D6" s="328"/>
      <c r="E6" s="328"/>
      <c r="F6" s="328"/>
      <c r="G6" s="328"/>
      <c r="H6" s="328"/>
      <c r="I6" s="328"/>
      <c r="J6" s="328"/>
      <c r="K6" s="328"/>
      <c r="L6" s="328"/>
      <c r="M6" s="329"/>
      <c r="N6" s="1"/>
      <c r="O6" s="1"/>
      <c r="P6" s="1"/>
      <c r="Q6" s="1"/>
      <c r="R6" s="1"/>
      <c r="S6" s="1"/>
      <c r="T6" s="1"/>
      <c r="U6" s="1"/>
      <c r="V6" s="1"/>
      <c r="W6" s="1"/>
      <c r="X6" s="1"/>
      <c r="Y6" s="1"/>
      <c r="Z6" s="1"/>
    </row>
    <row r="7" spans="1:26" ht="42" customHeight="1" x14ac:dyDescent="0.25">
      <c r="A7" s="1"/>
      <c r="B7" s="456" t="s">
        <v>17</v>
      </c>
      <c r="C7" s="406"/>
      <c r="D7" s="406"/>
      <c r="E7" s="406"/>
      <c r="F7" s="406"/>
      <c r="G7" s="406"/>
      <c r="H7" s="406"/>
      <c r="I7" s="406"/>
      <c r="J7" s="406"/>
      <c r="K7" s="406"/>
      <c r="L7" s="406"/>
      <c r="M7" s="407"/>
      <c r="N7" s="1"/>
      <c r="O7" s="1"/>
      <c r="P7" s="1"/>
      <c r="Q7" s="1"/>
      <c r="R7" s="1"/>
      <c r="S7" s="1"/>
      <c r="T7" s="1"/>
      <c r="U7" s="1"/>
      <c r="V7" s="1"/>
      <c r="W7" s="1"/>
      <c r="X7" s="1"/>
      <c r="Y7" s="1"/>
      <c r="Z7" s="1"/>
    </row>
    <row r="8" spans="1:26" ht="27.75" customHeight="1" x14ac:dyDescent="0.25">
      <c r="A8" s="1"/>
      <c r="B8" s="457" t="s">
        <v>20</v>
      </c>
      <c r="C8" s="328"/>
      <c r="D8" s="328"/>
      <c r="E8" s="328"/>
      <c r="F8" s="328"/>
      <c r="G8" s="328"/>
      <c r="H8" s="328"/>
      <c r="I8" s="328"/>
      <c r="J8" s="328"/>
      <c r="K8" s="328"/>
      <c r="L8" s="328"/>
      <c r="M8" s="329"/>
      <c r="N8" s="1"/>
      <c r="O8" s="1"/>
      <c r="P8" s="1"/>
      <c r="Q8" s="1"/>
      <c r="R8" s="1"/>
      <c r="S8" s="1"/>
      <c r="T8" s="1"/>
      <c r="U8" s="1"/>
      <c r="V8" s="1"/>
      <c r="W8" s="1"/>
      <c r="X8" s="1"/>
      <c r="Y8" s="1"/>
      <c r="Z8" s="1"/>
    </row>
    <row r="9" spans="1:26" ht="80.25" customHeight="1" x14ac:dyDescent="0.25">
      <c r="A9" s="1"/>
      <c r="B9" s="447" t="s">
        <v>22</v>
      </c>
      <c r="C9" s="349"/>
      <c r="D9" s="350"/>
      <c r="E9" s="454" t="s">
        <v>23</v>
      </c>
      <c r="F9" s="350"/>
      <c r="G9" s="455" t="s">
        <v>24</v>
      </c>
      <c r="H9" s="349"/>
      <c r="I9" s="349"/>
      <c r="J9" s="349"/>
      <c r="K9" s="349"/>
      <c r="L9" s="349"/>
      <c r="M9" s="350"/>
      <c r="N9" s="1"/>
      <c r="O9" s="1"/>
      <c r="P9" s="1"/>
      <c r="Q9" s="1"/>
      <c r="R9" s="1"/>
      <c r="S9" s="1"/>
      <c r="T9" s="1"/>
      <c r="U9" s="1"/>
      <c r="V9" s="1"/>
      <c r="W9" s="1"/>
      <c r="X9" s="1"/>
      <c r="Y9" s="1"/>
      <c r="Z9" s="1"/>
    </row>
    <row r="10" spans="1:26" x14ac:dyDescent="0.25">
      <c r="A10" s="1"/>
      <c r="B10" s="338"/>
      <c r="C10" s="448"/>
      <c r="D10" s="403"/>
      <c r="E10" s="340"/>
      <c r="F10" s="352"/>
      <c r="G10" s="340"/>
      <c r="H10" s="351"/>
      <c r="I10" s="351"/>
      <c r="J10" s="351"/>
      <c r="K10" s="351"/>
      <c r="L10" s="351"/>
      <c r="M10" s="352"/>
      <c r="N10" s="1"/>
      <c r="O10" s="1"/>
      <c r="P10" s="1"/>
      <c r="Q10" s="1"/>
      <c r="R10" s="1"/>
      <c r="S10" s="1"/>
      <c r="T10" s="1"/>
      <c r="U10" s="1"/>
      <c r="V10" s="1"/>
      <c r="W10" s="1"/>
      <c r="X10" s="1"/>
      <c r="Y10" s="1"/>
      <c r="Z10" s="1"/>
    </row>
    <row r="11" spans="1:26" ht="34.5" customHeight="1" x14ac:dyDescent="0.25">
      <c r="A11" s="1"/>
      <c r="B11" s="338"/>
      <c r="C11" s="448"/>
      <c r="D11" s="403"/>
      <c r="E11" s="454" t="s">
        <v>29</v>
      </c>
      <c r="F11" s="350"/>
      <c r="G11" s="455" t="s">
        <v>30</v>
      </c>
      <c r="H11" s="349"/>
      <c r="I11" s="349"/>
      <c r="J11" s="349"/>
      <c r="K11" s="349"/>
      <c r="L11" s="349"/>
      <c r="M11" s="350"/>
      <c r="N11" s="1"/>
      <c r="O11" s="1"/>
      <c r="P11" s="1"/>
      <c r="Q11" s="1"/>
      <c r="R11" s="1"/>
      <c r="S11" s="1"/>
      <c r="T11" s="1"/>
      <c r="U11" s="1"/>
      <c r="V11" s="1"/>
      <c r="W11" s="1"/>
      <c r="X11" s="1"/>
      <c r="Y11" s="1"/>
      <c r="Z11" s="1"/>
    </row>
    <row r="12" spans="1:26" ht="43.5" customHeight="1" x14ac:dyDescent="0.25">
      <c r="A12" s="1"/>
      <c r="B12" s="338"/>
      <c r="C12" s="448"/>
      <c r="D12" s="403"/>
      <c r="E12" s="340"/>
      <c r="F12" s="352"/>
      <c r="G12" s="340"/>
      <c r="H12" s="351"/>
      <c r="I12" s="351"/>
      <c r="J12" s="351"/>
      <c r="K12" s="351"/>
      <c r="L12" s="351"/>
      <c r="M12" s="352"/>
      <c r="N12" s="1"/>
      <c r="O12" s="1"/>
      <c r="P12" s="1"/>
      <c r="Q12" s="1"/>
      <c r="R12" s="1"/>
      <c r="S12" s="1"/>
      <c r="T12" s="1"/>
      <c r="U12" s="1"/>
      <c r="V12" s="1"/>
      <c r="W12" s="1"/>
      <c r="X12" s="1"/>
      <c r="Y12" s="1"/>
      <c r="Z12" s="1"/>
    </row>
    <row r="13" spans="1:26" ht="27.75" customHeight="1" x14ac:dyDescent="0.25">
      <c r="A13" s="1"/>
      <c r="B13" s="338"/>
      <c r="C13" s="448"/>
      <c r="D13" s="403"/>
      <c r="E13" s="454" t="s">
        <v>38</v>
      </c>
      <c r="F13" s="350"/>
      <c r="G13" s="455" t="s">
        <v>39</v>
      </c>
      <c r="H13" s="349"/>
      <c r="I13" s="349"/>
      <c r="J13" s="349"/>
      <c r="K13" s="349"/>
      <c r="L13" s="349"/>
      <c r="M13" s="350"/>
      <c r="N13" s="1"/>
      <c r="O13" s="1"/>
      <c r="P13" s="1"/>
      <c r="Q13" s="1"/>
      <c r="R13" s="1"/>
      <c r="S13" s="1"/>
      <c r="T13" s="1"/>
      <c r="U13" s="1"/>
      <c r="V13" s="1"/>
      <c r="W13" s="1"/>
      <c r="X13" s="1"/>
      <c r="Y13" s="1"/>
      <c r="Z13" s="1"/>
    </row>
    <row r="14" spans="1:26" ht="42" customHeight="1" x14ac:dyDescent="0.25">
      <c r="A14" s="1"/>
      <c r="B14" s="338"/>
      <c r="C14" s="448"/>
      <c r="D14" s="403"/>
      <c r="E14" s="340"/>
      <c r="F14" s="352"/>
      <c r="G14" s="340"/>
      <c r="H14" s="351"/>
      <c r="I14" s="351"/>
      <c r="J14" s="351"/>
      <c r="K14" s="351"/>
      <c r="L14" s="351"/>
      <c r="M14" s="352"/>
      <c r="N14" s="1"/>
      <c r="O14" s="1"/>
      <c r="P14" s="1"/>
      <c r="Q14" s="1"/>
      <c r="R14" s="1"/>
      <c r="S14" s="1"/>
      <c r="T14" s="1"/>
      <c r="U14" s="1"/>
      <c r="V14" s="1"/>
      <c r="W14" s="1"/>
      <c r="X14" s="1"/>
      <c r="Y14" s="1"/>
      <c r="Z14" s="1"/>
    </row>
    <row r="15" spans="1:26" ht="27.75" customHeight="1" x14ac:dyDescent="0.25">
      <c r="A15" s="1"/>
      <c r="B15" s="338"/>
      <c r="C15" s="448"/>
      <c r="D15" s="403"/>
      <c r="E15" s="458" t="s">
        <v>44</v>
      </c>
      <c r="F15" s="350"/>
      <c r="G15" s="455" t="s">
        <v>46</v>
      </c>
      <c r="H15" s="349"/>
      <c r="I15" s="349"/>
      <c r="J15" s="349"/>
      <c r="K15" s="349"/>
      <c r="L15" s="349"/>
      <c r="M15" s="350"/>
      <c r="N15" s="1"/>
      <c r="O15" s="1"/>
      <c r="P15" s="1"/>
      <c r="Q15" s="1"/>
      <c r="R15" s="1"/>
      <c r="S15" s="1"/>
      <c r="T15" s="1"/>
      <c r="U15" s="1"/>
      <c r="V15" s="1"/>
      <c r="W15" s="1"/>
      <c r="X15" s="1"/>
      <c r="Y15" s="1"/>
      <c r="Z15" s="1"/>
    </row>
    <row r="16" spans="1:26" ht="27.75" customHeight="1" x14ac:dyDescent="0.25">
      <c r="A16" s="1"/>
      <c r="B16" s="338"/>
      <c r="C16" s="448"/>
      <c r="D16" s="403"/>
      <c r="E16" s="340"/>
      <c r="F16" s="352"/>
      <c r="G16" s="340"/>
      <c r="H16" s="351"/>
      <c r="I16" s="351"/>
      <c r="J16" s="351"/>
      <c r="K16" s="351"/>
      <c r="L16" s="351"/>
      <c r="M16" s="352"/>
      <c r="N16" s="1"/>
      <c r="O16" s="1"/>
      <c r="P16" s="1"/>
      <c r="Q16" s="1"/>
      <c r="R16" s="1"/>
      <c r="S16" s="1"/>
      <c r="T16" s="1"/>
      <c r="U16" s="1"/>
      <c r="V16" s="1"/>
      <c r="W16" s="1"/>
      <c r="X16" s="1"/>
      <c r="Y16" s="1"/>
      <c r="Z16" s="1"/>
    </row>
    <row r="17" spans="1:26" ht="27.75" customHeight="1" x14ac:dyDescent="0.25">
      <c r="A17" s="1"/>
      <c r="B17" s="338"/>
      <c r="C17" s="448"/>
      <c r="D17" s="403"/>
      <c r="E17" s="454" t="s">
        <v>49</v>
      </c>
      <c r="F17" s="350"/>
      <c r="G17" s="455" t="s">
        <v>50</v>
      </c>
      <c r="H17" s="349"/>
      <c r="I17" s="349"/>
      <c r="J17" s="349"/>
      <c r="K17" s="349"/>
      <c r="L17" s="349"/>
      <c r="M17" s="350"/>
      <c r="N17" s="1"/>
      <c r="O17" s="1"/>
      <c r="P17" s="1"/>
      <c r="Q17" s="1"/>
      <c r="R17" s="1"/>
      <c r="S17" s="1"/>
      <c r="T17" s="1"/>
      <c r="U17" s="1"/>
      <c r="V17" s="1"/>
      <c r="W17" s="1"/>
      <c r="X17" s="1"/>
      <c r="Y17" s="1"/>
      <c r="Z17" s="1"/>
    </row>
    <row r="18" spans="1:26" ht="27.75" customHeight="1" x14ac:dyDescent="0.25">
      <c r="A18" s="1"/>
      <c r="B18" s="338"/>
      <c r="C18" s="448"/>
      <c r="D18" s="403"/>
      <c r="E18" s="340"/>
      <c r="F18" s="352"/>
      <c r="G18" s="340"/>
      <c r="H18" s="351"/>
      <c r="I18" s="351"/>
      <c r="J18" s="351"/>
      <c r="K18" s="351"/>
      <c r="L18" s="351"/>
      <c r="M18" s="352"/>
      <c r="N18" s="1"/>
      <c r="O18" s="1"/>
      <c r="P18" s="1"/>
      <c r="Q18" s="1"/>
      <c r="R18" s="1"/>
      <c r="S18" s="1"/>
      <c r="T18" s="1"/>
      <c r="U18" s="1"/>
      <c r="V18" s="1"/>
      <c r="W18" s="1"/>
      <c r="X18" s="1"/>
      <c r="Y18" s="1"/>
      <c r="Z18" s="1"/>
    </row>
    <row r="19" spans="1:26" ht="27.75" customHeight="1" x14ac:dyDescent="0.25">
      <c r="A19" s="1"/>
      <c r="B19" s="338"/>
      <c r="C19" s="448"/>
      <c r="D19" s="403"/>
      <c r="E19" s="454" t="s">
        <v>52</v>
      </c>
      <c r="F19" s="350"/>
      <c r="G19" s="455" t="s">
        <v>53</v>
      </c>
      <c r="H19" s="349"/>
      <c r="I19" s="349"/>
      <c r="J19" s="349"/>
      <c r="K19" s="349"/>
      <c r="L19" s="349"/>
      <c r="M19" s="350"/>
      <c r="N19" s="1"/>
      <c r="O19" s="1"/>
      <c r="P19" s="1"/>
      <c r="Q19" s="1"/>
      <c r="R19" s="1"/>
      <c r="S19" s="1"/>
      <c r="T19" s="1"/>
      <c r="U19" s="1"/>
      <c r="V19" s="1"/>
      <c r="W19" s="1"/>
      <c r="X19" s="1"/>
      <c r="Y19" s="1"/>
      <c r="Z19" s="1"/>
    </row>
    <row r="20" spans="1:26" ht="27.75" customHeight="1" x14ac:dyDescent="0.25">
      <c r="A20" s="1"/>
      <c r="B20" s="340"/>
      <c r="C20" s="351"/>
      <c r="D20" s="352"/>
      <c r="E20" s="340"/>
      <c r="F20" s="352"/>
      <c r="G20" s="340"/>
      <c r="H20" s="351"/>
      <c r="I20" s="351"/>
      <c r="J20" s="351"/>
      <c r="K20" s="351"/>
      <c r="L20" s="351"/>
      <c r="M20" s="352"/>
      <c r="N20" s="1"/>
      <c r="O20" s="1"/>
      <c r="P20" s="1"/>
      <c r="Q20" s="1"/>
      <c r="R20" s="1"/>
      <c r="S20" s="1"/>
      <c r="T20" s="1"/>
      <c r="U20" s="1"/>
      <c r="V20" s="1"/>
      <c r="W20" s="1"/>
      <c r="X20" s="1"/>
      <c r="Y20" s="1"/>
      <c r="Z20" s="1"/>
    </row>
    <row r="21" spans="1:26" ht="27.75" customHeight="1" x14ac:dyDescent="0.25">
      <c r="A21" s="1"/>
      <c r="B21" s="447" t="s">
        <v>55</v>
      </c>
      <c r="C21" s="349"/>
      <c r="D21" s="350"/>
      <c r="E21" s="454" t="s">
        <v>56</v>
      </c>
      <c r="F21" s="350"/>
      <c r="G21" s="455" t="s">
        <v>57</v>
      </c>
      <c r="H21" s="349"/>
      <c r="I21" s="349"/>
      <c r="J21" s="349"/>
      <c r="K21" s="349"/>
      <c r="L21" s="349"/>
      <c r="M21" s="350"/>
      <c r="N21" s="1"/>
      <c r="O21" s="1"/>
      <c r="P21" s="1"/>
      <c r="Q21" s="1"/>
      <c r="R21" s="1"/>
      <c r="S21" s="1"/>
      <c r="T21" s="1"/>
      <c r="U21" s="1"/>
      <c r="V21" s="1"/>
      <c r="W21" s="1"/>
      <c r="X21" s="1"/>
      <c r="Y21" s="1"/>
      <c r="Z21" s="1"/>
    </row>
    <row r="22" spans="1:26" ht="27.75" customHeight="1" x14ac:dyDescent="0.25">
      <c r="A22" s="1"/>
      <c r="B22" s="338"/>
      <c r="C22" s="448"/>
      <c r="D22" s="403"/>
      <c r="E22" s="340"/>
      <c r="F22" s="352"/>
      <c r="G22" s="340"/>
      <c r="H22" s="351"/>
      <c r="I22" s="351"/>
      <c r="J22" s="351"/>
      <c r="K22" s="351"/>
      <c r="L22" s="351"/>
      <c r="M22" s="352"/>
      <c r="N22" s="1"/>
      <c r="O22" s="1"/>
      <c r="P22" s="1"/>
      <c r="Q22" s="1"/>
      <c r="R22" s="1"/>
      <c r="S22" s="1"/>
      <c r="T22" s="1"/>
      <c r="U22" s="1"/>
      <c r="V22" s="1"/>
      <c r="W22" s="1"/>
      <c r="X22" s="1"/>
      <c r="Y22" s="1"/>
      <c r="Z22" s="1"/>
    </row>
    <row r="23" spans="1:26" ht="66" customHeight="1" x14ac:dyDescent="0.25">
      <c r="A23" s="1"/>
      <c r="B23" s="338"/>
      <c r="C23" s="448"/>
      <c r="D23" s="403"/>
      <c r="E23" s="454" t="s">
        <v>58</v>
      </c>
      <c r="F23" s="350"/>
      <c r="G23" s="455" t="s">
        <v>59</v>
      </c>
      <c r="H23" s="349"/>
      <c r="I23" s="349"/>
      <c r="J23" s="349"/>
      <c r="K23" s="349"/>
      <c r="L23" s="349"/>
      <c r="M23" s="350"/>
      <c r="N23" s="1"/>
      <c r="O23" s="1"/>
      <c r="P23" s="1"/>
      <c r="Q23" s="1"/>
      <c r="R23" s="1"/>
      <c r="S23" s="1"/>
      <c r="T23" s="1"/>
      <c r="U23" s="1"/>
      <c r="V23" s="1"/>
      <c r="W23" s="1"/>
      <c r="X23" s="1"/>
      <c r="Y23" s="1"/>
      <c r="Z23" s="1"/>
    </row>
    <row r="24" spans="1:26" ht="27.75" customHeight="1" x14ac:dyDescent="0.25">
      <c r="A24" s="1"/>
      <c r="B24" s="338"/>
      <c r="C24" s="448"/>
      <c r="D24" s="403"/>
      <c r="E24" s="340"/>
      <c r="F24" s="352"/>
      <c r="G24" s="340"/>
      <c r="H24" s="351"/>
      <c r="I24" s="351"/>
      <c r="J24" s="351"/>
      <c r="K24" s="351"/>
      <c r="L24" s="351"/>
      <c r="M24" s="352"/>
      <c r="N24" s="1"/>
      <c r="O24" s="1"/>
      <c r="P24" s="1"/>
      <c r="Q24" s="1"/>
      <c r="R24" s="1"/>
      <c r="S24" s="1"/>
      <c r="T24" s="1"/>
      <c r="U24" s="1"/>
      <c r="V24" s="1"/>
      <c r="W24" s="1"/>
      <c r="X24" s="1"/>
      <c r="Y24" s="1"/>
      <c r="Z24" s="1"/>
    </row>
    <row r="25" spans="1:26" ht="27.75" customHeight="1" x14ac:dyDescent="0.25">
      <c r="A25" s="1"/>
      <c r="B25" s="338"/>
      <c r="C25" s="448"/>
      <c r="D25" s="403"/>
      <c r="E25" s="454" t="s">
        <v>64</v>
      </c>
      <c r="F25" s="350"/>
      <c r="G25" s="455" t="s">
        <v>65</v>
      </c>
      <c r="H25" s="349"/>
      <c r="I25" s="349"/>
      <c r="J25" s="349"/>
      <c r="K25" s="349"/>
      <c r="L25" s="349"/>
      <c r="M25" s="350"/>
      <c r="N25" s="1"/>
      <c r="O25" s="1"/>
      <c r="P25" s="1"/>
      <c r="Q25" s="1"/>
      <c r="R25" s="1"/>
      <c r="S25" s="1"/>
      <c r="T25" s="1"/>
      <c r="U25" s="1"/>
      <c r="V25" s="1"/>
      <c r="W25" s="1"/>
      <c r="X25" s="1"/>
      <c r="Y25" s="1"/>
      <c r="Z25" s="1"/>
    </row>
    <row r="26" spans="1:26" ht="42" customHeight="1" x14ac:dyDescent="0.25">
      <c r="A26" s="1"/>
      <c r="B26" s="338"/>
      <c r="C26" s="448"/>
      <c r="D26" s="403"/>
      <c r="E26" s="340"/>
      <c r="F26" s="352"/>
      <c r="G26" s="340"/>
      <c r="H26" s="351"/>
      <c r="I26" s="351"/>
      <c r="J26" s="351"/>
      <c r="K26" s="351"/>
      <c r="L26" s="351"/>
      <c r="M26" s="352"/>
      <c r="N26" s="1"/>
      <c r="O26" s="1"/>
      <c r="P26" s="1"/>
      <c r="Q26" s="1"/>
      <c r="R26" s="1"/>
      <c r="S26" s="1"/>
      <c r="T26" s="1"/>
      <c r="U26" s="1"/>
      <c r="V26" s="1"/>
      <c r="W26" s="1"/>
      <c r="X26" s="1"/>
      <c r="Y26" s="1"/>
      <c r="Z26" s="1"/>
    </row>
    <row r="27" spans="1:26" ht="35.25" customHeight="1" x14ac:dyDescent="0.25">
      <c r="A27" s="1"/>
      <c r="B27" s="338"/>
      <c r="C27" s="448"/>
      <c r="D27" s="403"/>
      <c r="E27" s="454" t="s">
        <v>67</v>
      </c>
      <c r="F27" s="350"/>
      <c r="G27" s="455" t="s">
        <v>68</v>
      </c>
      <c r="H27" s="349"/>
      <c r="I27" s="349"/>
      <c r="J27" s="349"/>
      <c r="K27" s="349"/>
      <c r="L27" s="349"/>
      <c r="M27" s="350"/>
      <c r="N27" s="1"/>
      <c r="O27" s="1"/>
      <c r="P27" s="1"/>
      <c r="Q27" s="1"/>
      <c r="R27" s="1"/>
      <c r="S27" s="1"/>
      <c r="T27" s="1"/>
      <c r="U27" s="1"/>
      <c r="V27" s="1"/>
      <c r="W27" s="1"/>
      <c r="X27" s="1"/>
      <c r="Y27" s="1"/>
      <c r="Z27" s="1"/>
    </row>
    <row r="28" spans="1:26" ht="42" customHeight="1" x14ac:dyDescent="0.25">
      <c r="A28" s="1"/>
      <c r="B28" s="338"/>
      <c r="C28" s="448"/>
      <c r="D28" s="403"/>
      <c r="E28" s="340"/>
      <c r="F28" s="352"/>
      <c r="G28" s="340"/>
      <c r="H28" s="351"/>
      <c r="I28" s="351"/>
      <c r="J28" s="351"/>
      <c r="K28" s="351"/>
      <c r="L28" s="351"/>
      <c r="M28" s="352"/>
      <c r="N28" s="1"/>
      <c r="O28" s="1"/>
      <c r="P28" s="1"/>
      <c r="Q28" s="1"/>
      <c r="R28" s="1"/>
      <c r="S28" s="1"/>
      <c r="T28" s="1"/>
      <c r="U28" s="1"/>
      <c r="V28" s="1"/>
      <c r="W28" s="1"/>
      <c r="X28" s="1"/>
      <c r="Y28" s="1"/>
      <c r="Z28" s="1"/>
    </row>
    <row r="29" spans="1:26" ht="53.25" customHeight="1" x14ac:dyDescent="0.25">
      <c r="A29" s="1"/>
      <c r="B29" s="338"/>
      <c r="C29" s="448"/>
      <c r="D29" s="403"/>
      <c r="E29" s="454" t="s">
        <v>69</v>
      </c>
      <c r="F29" s="350"/>
      <c r="G29" s="455" t="s">
        <v>70</v>
      </c>
      <c r="H29" s="349"/>
      <c r="I29" s="349"/>
      <c r="J29" s="349"/>
      <c r="K29" s="349"/>
      <c r="L29" s="349"/>
      <c r="M29" s="350"/>
      <c r="N29" s="1"/>
      <c r="O29" s="1"/>
      <c r="P29" s="1"/>
      <c r="Q29" s="1"/>
      <c r="R29" s="1"/>
      <c r="S29" s="1"/>
      <c r="T29" s="1"/>
      <c r="U29" s="1"/>
      <c r="V29" s="1"/>
      <c r="W29" s="1"/>
      <c r="X29" s="1"/>
      <c r="Y29" s="1"/>
      <c r="Z29" s="1"/>
    </row>
    <row r="30" spans="1:26" ht="59.25" customHeight="1" x14ac:dyDescent="0.25">
      <c r="A30" s="1"/>
      <c r="B30" s="338"/>
      <c r="C30" s="448"/>
      <c r="D30" s="403"/>
      <c r="E30" s="340"/>
      <c r="F30" s="352"/>
      <c r="G30" s="340"/>
      <c r="H30" s="351"/>
      <c r="I30" s="351"/>
      <c r="J30" s="351"/>
      <c r="K30" s="351"/>
      <c r="L30" s="351"/>
      <c r="M30" s="352"/>
      <c r="N30" s="1"/>
      <c r="O30" s="1"/>
      <c r="P30" s="1"/>
      <c r="Q30" s="1"/>
      <c r="R30" s="1"/>
      <c r="S30" s="1"/>
      <c r="T30" s="1"/>
      <c r="U30" s="1"/>
      <c r="V30" s="1"/>
      <c r="W30" s="1"/>
      <c r="X30" s="1"/>
      <c r="Y30" s="1"/>
      <c r="Z30" s="1"/>
    </row>
    <row r="31" spans="1:26" ht="39" customHeight="1" x14ac:dyDescent="0.25">
      <c r="A31" s="1"/>
      <c r="B31" s="338"/>
      <c r="C31" s="448"/>
      <c r="D31" s="403"/>
      <c r="E31" s="458" t="s">
        <v>72</v>
      </c>
      <c r="F31" s="350"/>
      <c r="G31" s="455" t="s">
        <v>73</v>
      </c>
      <c r="H31" s="349"/>
      <c r="I31" s="349"/>
      <c r="J31" s="349"/>
      <c r="K31" s="349"/>
      <c r="L31" s="349"/>
      <c r="M31" s="350"/>
      <c r="N31" s="1"/>
      <c r="O31" s="1"/>
      <c r="P31" s="1"/>
      <c r="Q31" s="1"/>
      <c r="R31" s="1"/>
      <c r="S31" s="1"/>
      <c r="T31" s="1"/>
      <c r="U31" s="1"/>
      <c r="V31" s="1"/>
      <c r="W31" s="1"/>
      <c r="X31" s="1"/>
      <c r="Y31" s="1"/>
      <c r="Z31" s="1"/>
    </row>
    <row r="32" spans="1:26" ht="49.5" customHeight="1" x14ac:dyDescent="0.25">
      <c r="A32" s="1"/>
      <c r="B32" s="340"/>
      <c r="C32" s="351"/>
      <c r="D32" s="352"/>
      <c r="E32" s="340"/>
      <c r="F32" s="352"/>
      <c r="G32" s="340"/>
      <c r="H32" s="351"/>
      <c r="I32" s="351"/>
      <c r="J32" s="351"/>
      <c r="K32" s="351"/>
      <c r="L32" s="351"/>
      <c r="M32" s="352"/>
      <c r="N32" s="1"/>
      <c r="O32" s="1"/>
      <c r="P32" s="1"/>
      <c r="Q32" s="1"/>
      <c r="R32" s="1"/>
      <c r="S32" s="1"/>
      <c r="T32" s="1"/>
      <c r="U32" s="1"/>
      <c r="V32" s="1"/>
      <c r="W32" s="1"/>
      <c r="X32" s="1"/>
      <c r="Y32" s="1"/>
      <c r="Z32" s="1"/>
    </row>
    <row r="33" spans="1:26" ht="106.5" customHeight="1" x14ac:dyDescent="0.25">
      <c r="A33" s="1"/>
      <c r="B33" s="447" t="s">
        <v>74</v>
      </c>
      <c r="C33" s="349"/>
      <c r="D33" s="350"/>
      <c r="E33" s="453" t="s">
        <v>9</v>
      </c>
      <c r="F33" s="329"/>
      <c r="G33" s="31" t="s">
        <v>75</v>
      </c>
      <c r="H33" s="31" t="s">
        <v>76</v>
      </c>
      <c r="I33" s="31" t="s">
        <v>77</v>
      </c>
      <c r="J33" s="31" t="s">
        <v>78</v>
      </c>
      <c r="K33" s="31" t="s">
        <v>79</v>
      </c>
      <c r="L33" s="32" t="s">
        <v>80</v>
      </c>
      <c r="M33" s="32" t="s">
        <v>81</v>
      </c>
      <c r="N33" s="1"/>
      <c r="O33" s="1"/>
      <c r="P33" s="1"/>
      <c r="Q33" s="1"/>
      <c r="R33" s="1"/>
      <c r="S33" s="1"/>
      <c r="T33" s="1"/>
      <c r="U33" s="1"/>
      <c r="V33" s="1"/>
      <c r="W33" s="1"/>
      <c r="X33" s="1"/>
      <c r="Y33" s="1"/>
      <c r="Z33" s="1"/>
    </row>
    <row r="34" spans="1:26" ht="105.75" customHeight="1" x14ac:dyDescent="0.3">
      <c r="A34" s="1"/>
      <c r="B34" s="338"/>
      <c r="C34" s="448"/>
      <c r="D34" s="403"/>
      <c r="E34" s="452" t="s">
        <v>82</v>
      </c>
      <c r="F34" s="329"/>
      <c r="G34" s="33" t="s">
        <v>84</v>
      </c>
      <c r="H34" s="33"/>
      <c r="I34" s="33"/>
      <c r="J34" s="33" t="s">
        <v>85</v>
      </c>
      <c r="K34" s="33" t="s">
        <v>86</v>
      </c>
      <c r="L34" s="34"/>
      <c r="M34" s="34"/>
      <c r="N34" s="1"/>
      <c r="O34" s="1"/>
      <c r="P34" s="1"/>
      <c r="Q34" s="1"/>
      <c r="R34" s="1"/>
      <c r="S34" s="1"/>
      <c r="T34" s="1"/>
      <c r="U34" s="1"/>
      <c r="V34" s="1"/>
      <c r="W34" s="1"/>
      <c r="X34" s="1"/>
      <c r="Y34" s="1"/>
      <c r="Z34" s="1"/>
    </row>
    <row r="35" spans="1:26" ht="15.75" customHeight="1" x14ac:dyDescent="0.3">
      <c r="A35" s="1"/>
      <c r="B35" s="338"/>
      <c r="C35" s="448"/>
      <c r="D35" s="403"/>
      <c r="E35" s="452" t="s">
        <v>87</v>
      </c>
      <c r="F35" s="329"/>
      <c r="G35" s="33" t="s">
        <v>88</v>
      </c>
      <c r="H35" s="33"/>
      <c r="I35" s="33"/>
      <c r="J35" s="33" t="s">
        <v>89</v>
      </c>
      <c r="K35" s="33" t="s">
        <v>90</v>
      </c>
      <c r="L35" s="34"/>
      <c r="M35" s="34"/>
      <c r="N35" s="1"/>
      <c r="O35" s="1"/>
      <c r="P35" s="1"/>
      <c r="Q35" s="1"/>
      <c r="R35" s="1"/>
      <c r="S35" s="1"/>
      <c r="T35" s="1"/>
      <c r="U35" s="1"/>
      <c r="V35" s="1"/>
      <c r="W35" s="1"/>
      <c r="X35" s="1"/>
      <c r="Y35" s="1"/>
      <c r="Z35" s="1"/>
    </row>
    <row r="36" spans="1:26" ht="15.75" customHeight="1" x14ac:dyDescent="0.3">
      <c r="A36" s="1"/>
      <c r="B36" s="338"/>
      <c r="C36" s="448"/>
      <c r="D36" s="403"/>
      <c r="E36" s="452" t="s">
        <v>91</v>
      </c>
      <c r="F36" s="329"/>
      <c r="G36" s="33" t="s">
        <v>92</v>
      </c>
      <c r="H36" s="33"/>
      <c r="I36" s="33"/>
      <c r="J36" s="33" t="s">
        <v>93</v>
      </c>
      <c r="K36" s="33" t="s">
        <v>94</v>
      </c>
      <c r="L36" s="34"/>
      <c r="M36" s="34"/>
      <c r="N36" s="1"/>
      <c r="O36" s="1"/>
      <c r="P36" s="1"/>
      <c r="Q36" s="1"/>
      <c r="R36" s="1"/>
      <c r="S36" s="1"/>
      <c r="T36" s="1"/>
      <c r="U36" s="1"/>
      <c r="V36" s="1"/>
      <c r="W36" s="1"/>
      <c r="X36" s="1"/>
      <c r="Y36" s="1"/>
      <c r="Z36" s="1"/>
    </row>
    <row r="37" spans="1:26" ht="15.75" customHeight="1" x14ac:dyDescent="0.3">
      <c r="A37" s="1"/>
      <c r="B37" s="338"/>
      <c r="C37" s="448"/>
      <c r="D37" s="403"/>
      <c r="E37" s="452" t="s">
        <v>95</v>
      </c>
      <c r="F37" s="329"/>
      <c r="G37" s="33" t="s">
        <v>96</v>
      </c>
      <c r="H37" s="33"/>
      <c r="I37" s="33"/>
      <c r="J37" s="33" t="s">
        <v>98</v>
      </c>
      <c r="K37" s="33" t="s">
        <v>99</v>
      </c>
      <c r="L37" s="34"/>
      <c r="M37" s="34"/>
      <c r="N37" s="1"/>
      <c r="O37" s="1"/>
      <c r="P37" s="1"/>
      <c r="Q37" s="1"/>
      <c r="R37" s="1"/>
      <c r="S37" s="1"/>
      <c r="T37" s="1"/>
      <c r="U37" s="1"/>
      <c r="V37" s="1"/>
      <c r="W37" s="1"/>
      <c r="X37" s="1"/>
      <c r="Y37" s="1"/>
      <c r="Z37" s="1"/>
    </row>
    <row r="38" spans="1:26" ht="15.75" customHeight="1" x14ac:dyDescent="0.3">
      <c r="A38" s="1"/>
      <c r="B38" s="338"/>
      <c r="C38" s="448"/>
      <c r="D38" s="403"/>
      <c r="E38" s="452" t="s">
        <v>100</v>
      </c>
      <c r="F38" s="329"/>
      <c r="G38" s="33" t="s">
        <v>101</v>
      </c>
      <c r="H38" s="33"/>
      <c r="I38" s="33"/>
      <c r="J38" s="33" t="s">
        <v>102</v>
      </c>
      <c r="K38" s="33" t="s">
        <v>103</v>
      </c>
      <c r="L38" s="34"/>
      <c r="M38" s="34"/>
      <c r="N38" s="1"/>
      <c r="O38" s="1"/>
      <c r="P38" s="1"/>
      <c r="Q38" s="1"/>
      <c r="R38" s="1"/>
      <c r="S38" s="1"/>
      <c r="T38" s="1"/>
      <c r="U38" s="1"/>
      <c r="V38" s="1"/>
      <c r="W38" s="1"/>
      <c r="X38" s="1"/>
      <c r="Y38" s="1"/>
      <c r="Z38" s="1"/>
    </row>
    <row r="39" spans="1:26" ht="15.75" customHeight="1" x14ac:dyDescent="0.3">
      <c r="A39" s="1"/>
      <c r="B39" s="338"/>
      <c r="C39" s="448"/>
      <c r="D39" s="403"/>
      <c r="E39" s="452" t="s">
        <v>104</v>
      </c>
      <c r="F39" s="329"/>
      <c r="G39" s="33" t="s">
        <v>105</v>
      </c>
      <c r="H39" s="33"/>
      <c r="I39" s="33"/>
      <c r="J39" s="33" t="s">
        <v>106</v>
      </c>
      <c r="K39" s="33" t="s">
        <v>107</v>
      </c>
      <c r="L39" s="34"/>
      <c r="M39" s="34"/>
      <c r="N39" s="1"/>
      <c r="O39" s="1"/>
      <c r="P39" s="1"/>
      <c r="Q39" s="1"/>
      <c r="R39" s="1"/>
      <c r="S39" s="1"/>
      <c r="T39" s="1"/>
      <c r="U39" s="1"/>
      <c r="V39" s="1"/>
      <c r="W39" s="1"/>
      <c r="X39" s="1"/>
      <c r="Y39" s="1"/>
      <c r="Z39" s="1"/>
    </row>
    <row r="40" spans="1:26" ht="15.75" customHeight="1" x14ac:dyDescent="0.3">
      <c r="A40" s="1"/>
      <c r="B40" s="338"/>
      <c r="C40" s="448"/>
      <c r="D40" s="403"/>
      <c r="E40" s="452" t="s">
        <v>108</v>
      </c>
      <c r="F40" s="329"/>
      <c r="G40" s="33" t="s">
        <v>109</v>
      </c>
      <c r="H40" s="33"/>
      <c r="I40" s="33"/>
      <c r="J40" s="33" t="s">
        <v>110</v>
      </c>
      <c r="K40" s="33" t="s">
        <v>111</v>
      </c>
      <c r="L40" s="34"/>
      <c r="M40" s="34"/>
      <c r="N40" s="1"/>
      <c r="O40" s="1"/>
      <c r="P40" s="1"/>
      <c r="Q40" s="1"/>
      <c r="R40" s="1"/>
      <c r="S40" s="1"/>
      <c r="T40" s="1"/>
      <c r="U40" s="1"/>
      <c r="V40" s="1"/>
      <c r="W40" s="1"/>
      <c r="X40" s="1"/>
      <c r="Y40" s="1"/>
      <c r="Z40" s="1"/>
    </row>
    <row r="41" spans="1:26" ht="15.75" customHeight="1" x14ac:dyDescent="0.3">
      <c r="A41" s="1"/>
      <c r="B41" s="338"/>
      <c r="C41" s="448"/>
      <c r="D41" s="403"/>
      <c r="E41" s="452" t="s">
        <v>112</v>
      </c>
      <c r="F41" s="329"/>
      <c r="G41" s="33" t="s">
        <v>113</v>
      </c>
      <c r="H41" s="33"/>
      <c r="I41" s="33"/>
      <c r="J41" s="33" t="s">
        <v>114</v>
      </c>
      <c r="K41" s="33" t="s">
        <v>115</v>
      </c>
      <c r="L41" s="34"/>
      <c r="M41" s="34"/>
      <c r="N41" s="1"/>
      <c r="O41" s="1"/>
      <c r="P41" s="1"/>
      <c r="Q41" s="1"/>
      <c r="R41" s="1"/>
      <c r="S41" s="1"/>
      <c r="T41" s="1"/>
      <c r="U41" s="1"/>
      <c r="V41" s="1"/>
      <c r="W41" s="1"/>
      <c r="X41" s="1"/>
      <c r="Y41" s="1"/>
      <c r="Z41" s="1"/>
    </row>
    <row r="42" spans="1:26" ht="15.75" customHeight="1" x14ac:dyDescent="0.3">
      <c r="A42" s="1"/>
      <c r="B42" s="338"/>
      <c r="C42" s="448"/>
      <c r="D42" s="403"/>
      <c r="E42" s="452" t="s">
        <v>116</v>
      </c>
      <c r="F42" s="329"/>
      <c r="G42" s="33" t="s">
        <v>117</v>
      </c>
      <c r="H42" s="33"/>
      <c r="I42" s="33"/>
      <c r="J42" s="33"/>
      <c r="K42" s="33" t="s">
        <v>86</v>
      </c>
      <c r="L42" s="34"/>
      <c r="M42" s="34"/>
      <c r="N42" s="1"/>
      <c r="O42" s="1"/>
      <c r="P42" s="1"/>
      <c r="Q42" s="1"/>
      <c r="R42" s="1"/>
      <c r="S42" s="1"/>
      <c r="T42" s="1"/>
      <c r="U42" s="1"/>
      <c r="V42" s="1"/>
      <c r="W42" s="1"/>
      <c r="X42" s="1"/>
      <c r="Y42" s="1"/>
      <c r="Z42" s="1"/>
    </row>
    <row r="43" spans="1:26" ht="15.75" customHeight="1" x14ac:dyDescent="0.3">
      <c r="A43" s="1"/>
      <c r="B43" s="338"/>
      <c r="C43" s="448"/>
      <c r="D43" s="403"/>
      <c r="E43" s="452" t="s">
        <v>118</v>
      </c>
      <c r="F43" s="329"/>
      <c r="G43" s="33" t="s">
        <v>119</v>
      </c>
      <c r="H43" s="33"/>
      <c r="I43" s="33"/>
      <c r="J43" s="33" t="s">
        <v>120</v>
      </c>
      <c r="K43" s="33" t="s">
        <v>121</v>
      </c>
      <c r="L43" s="34"/>
      <c r="M43" s="34"/>
      <c r="N43" s="1"/>
      <c r="O43" s="1"/>
      <c r="P43" s="1"/>
      <c r="Q43" s="1"/>
      <c r="R43" s="1"/>
      <c r="S43" s="1"/>
      <c r="T43" s="1"/>
      <c r="U43" s="1"/>
      <c r="V43" s="1"/>
      <c r="W43" s="1"/>
      <c r="X43" s="1"/>
      <c r="Y43" s="1"/>
      <c r="Z43" s="1"/>
    </row>
    <row r="44" spans="1:26" ht="336" customHeight="1" x14ac:dyDescent="0.3">
      <c r="A44" s="1"/>
      <c r="B44" s="338"/>
      <c r="C44" s="448"/>
      <c r="D44" s="403"/>
      <c r="E44" s="452" t="s">
        <v>122</v>
      </c>
      <c r="F44" s="329"/>
      <c r="G44" s="33" t="s">
        <v>123</v>
      </c>
      <c r="H44" s="33"/>
      <c r="I44" s="33"/>
      <c r="J44" s="33" t="s">
        <v>124</v>
      </c>
      <c r="K44" s="33" t="s">
        <v>125</v>
      </c>
      <c r="L44" s="34"/>
      <c r="M44" s="34"/>
      <c r="N44" s="1"/>
      <c r="O44" s="1"/>
      <c r="P44" s="1"/>
      <c r="Q44" s="1"/>
      <c r="R44" s="1"/>
      <c r="S44" s="1"/>
      <c r="T44" s="1"/>
      <c r="U44" s="1"/>
      <c r="V44" s="1"/>
      <c r="W44" s="1"/>
      <c r="X44" s="1"/>
      <c r="Y44" s="1"/>
      <c r="Z44" s="1"/>
    </row>
    <row r="45" spans="1:26" ht="15.75" customHeight="1" x14ac:dyDescent="0.3">
      <c r="A45" s="1"/>
      <c r="B45" s="338"/>
      <c r="C45" s="448"/>
      <c r="D45" s="403"/>
      <c r="E45" s="452" t="s">
        <v>126</v>
      </c>
      <c r="F45" s="329"/>
      <c r="G45" s="33" t="s">
        <v>127</v>
      </c>
      <c r="H45" s="33"/>
      <c r="I45" s="33"/>
      <c r="J45" s="33" t="s">
        <v>128</v>
      </c>
      <c r="K45" s="33" t="s">
        <v>129</v>
      </c>
      <c r="L45" s="34"/>
      <c r="M45" s="34"/>
      <c r="N45" s="1"/>
      <c r="O45" s="1"/>
      <c r="P45" s="1"/>
      <c r="Q45" s="1"/>
      <c r="R45" s="1"/>
      <c r="S45" s="1"/>
      <c r="T45" s="1"/>
      <c r="U45" s="1"/>
      <c r="V45" s="1"/>
      <c r="W45" s="1"/>
      <c r="X45" s="1"/>
      <c r="Y45" s="1"/>
      <c r="Z45" s="1"/>
    </row>
    <row r="46" spans="1:26" ht="15.75" customHeight="1" x14ac:dyDescent="0.3">
      <c r="A46" s="1"/>
      <c r="B46" s="338"/>
      <c r="C46" s="448"/>
      <c r="D46" s="403"/>
      <c r="E46" s="452" t="s">
        <v>130</v>
      </c>
      <c r="F46" s="329"/>
      <c r="G46" s="33" t="s">
        <v>131</v>
      </c>
      <c r="H46" s="36"/>
      <c r="I46" s="36"/>
      <c r="J46" s="33" t="s">
        <v>132</v>
      </c>
      <c r="K46" s="38" t="s">
        <v>133</v>
      </c>
      <c r="L46" s="34"/>
      <c r="M46" s="34"/>
      <c r="N46" s="1"/>
      <c r="O46" s="1"/>
      <c r="P46" s="1"/>
      <c r="Q46" s="1"/>
      <c r="R46" s="1"/>
      <c r="S46" s="1"/>
      <c r="T46" s="1"/>
      <c r="U46" s="1"/>
      <c r="V46" s="1"/>
      <c r="W46" s="1"/>
      <c r="X46" s="1"/>
      <c r="Y46" s="1"/>
      <c r="Z46" s="1"/>
    </row>
    <row r="47" spans="1:26" ht="15.75" customHeight="1" x14ac:dyDescent="0.3">
      <c r="A47" s="1"/>
      <c r="B47" s="338"/>
      <c r="C47" s="448"/>
      <c r="D47" s="403"/>
      <c r="E47" s="452" t="s">
        <v>134</v>
      </c>
      <c r="F47" s="329"/>
      <c r="G47" s="33" t="s">
        <v>135</v>
      </c>
      <c r="H47" s="36"/>
      <c r="I47" s="36"/>
      <c r="J47" s="33" t="s">
        <v>136</v>
      </c>
      <c r="K47" s="38" t="s">
        <v>133</v>
      </c>
      <c r="L47" s="34"/>
      <c r="M47" s="34"/>
      <c r="N47" s="1"/>
      <c r="O47" s="1"/>
      <c r="P47" s="1"/>
      <c r="Q47" s="1"/>
      <c r="R47" s="1"/>
      <c r="S47" s="1"/>
      <c r="T47" s="1"/>
      <c r="U47" s="1"/>
      <c r="V47" s="1"/>
      <c r="W47" s="1"/>
      <c r="X47" s="1"/>
      <c r="Y47" s="1"/>
      <c r="Z47" s="1"/>
    </row>
    <row r="48" spans="1:26" ht="15.75" customHeight="1" x14ac:dyDescent="0.3">
      <c r="A48" s="1"/>
      <c r="B48" s="338"/>
      <c r="C48" s="448"/>
      <c r="D48" s="403"/>
      <c r="E48" s="452" t="s">
        <v>138</v>
      </c>
      <c r="F48" s="329"/>
      <c r="G48" s="33" t="s">
        <v>139</v>
      </c>
      <c r="H48" s="36"/>
      <c r="I48" s="36"/>
      <c r="J48" s="33" t="s">
        <v>140</v>
      </c>
      <c r="K48" s="38" t="s">
        <v>141</v>
      </c>
      <c r="L48" s="34"/>
      <c r="M48" s="34"/>
      <c r="N48" s="1"/>
      <c r="O48" s="1"/>
      <c r="P48" s="1"/>
      <c r="Q48" s="1"/>
      <c r="R48" s="1"/>
      <c r="S48" s="1"/>
      <c r="T48" s="1"/>
      <c r="U48" s="1"/>
      <c r="V48" s="1"/>
      <c r="W48" s="1"/>
      <c r="X48" s="1"/>
      <c r="Y48" s="1"/>
      <c r="Z48" s="1"/>
    </row>
    <row r="49" spans="1:26" ht="15.75" customHeight="1" x14ac:dyDescent="0.3">
      <c r="A49" s="1"/>
      <c r="B49" s="449"/>
      <c r="C49" s="450"/>
      <c r="D49" s="451"/>
      <c r="E49" s="452" t="s">
        <v>144</v>
      </c>
      <c r="F49" s="329"/>
      <c r="G49" s="33" t="s">
        <v>145</v>
      </c>
      <c r="H49" s="36"/>
      <c r="I49" s="36"/>
      <c r="J49" s="33" t="s">
        <v>146</v>
      </c>
      <c r="K49" s="38" t="s">
        <v>147</v>
      </c>
      <c r="L49" s="34"/>
      <c r="M49" s="34"/>
      <c r="N49" s="1"/>
      <c r="O49" s="1"/>
      <c r="P49" s="1"/>
      <c r="Q49" s="1"/>
      <c r="R49" s="1"/>
      <c r="S49" s="1"/>
      <c r="T49" s="1"/>
      <c r="U49" s="1"/>
      <c r="V49" s="1"/>
      <c r="W49" s="1"/>
      <c r="X49" s="1"/>
      <c r="Y49" s="1"/>
      <c r="Z49" s="1"/>
    </row>
    <row r="50" spans="1:26" ht="52.5" customHeight="1" x14ac:dyDescent="0.25">
      <c r="A50" s="1"/>
      <c r="B50" s="6"/>
      <c r="C50" s="8"/>
      <c r="D50" s="8"/>
      <c r="E50" s="8"/>
      <c r="F50" s="8"/>
      <c r="G50" s="8"/>
      <c r="H50" s="8"/>
      <c r="I50" s="8"/>
      <c r="J50" s="8"/>
      <c r="K50" s="8"/>
      <c r="L50" s="8"/>
      <c r="M50" s="10"/>
      <c r="N50" s="1"/>
      <c r="O50" s="1"/>
      <c r="P50" s="1"/>
      <c r="Q50" s="1"/>
      <c r="R50" s="1"/>
      <c r="S50" s="1"/>
      <c r="T50" s="1"/>
      <c r="U50" s="1"/>
      <c r="V50" s="1"/>
      <c r="W50" s="1"/>
      <c r="X50" s="1"/>
      <c r="Y50" s="1"/>
      <c r="Z50" s="1"/>
    </row>
    <row r="51" spans="1:26" ht="15.75" customHeight="1" x14ac:dyDescent="0.3">
      <c r="A51" s="1"/>
      <c r="B51" s="6"/>
      <c r="C51" s="42"/>
      <c r="D51" s="42"/>
      <c r="E51" s="43"/>
      <c r="F51" s="43"/>
      <c r="G51" s="43"/>
      <c r="H51" s="43"/>
      <c r="I51" s="43"/>
      <c r="J51" s="8"/>
      <c r="K51" s="8"/>
      <c r="L51" s="8"/>
      <c r="M51" s="10"/>
      <c r="N51" s="1"/>
      <c r="O51" s="1"/>
      <c r="P51" s="1"/>
      <c r="Q51" s="1"/>
      <c r="R51" s="1"/>
      <c r="S51" s="1"/>
      <c r="T51" s="1"/>
      <c r="U51" s="1"/>
      <c r="V51" s="1"/>
      <c r="W51" s="1"/>
      <c r="X51" s="1"/>
      <c r="Y51" s="1"/>
      <c r="Z51" s="1"/>
    </row>
    <row r="52" spans="1:26" ht="15.75" customHeight="1" x14ac:dyDescent="0.25">
      <c r="A52" s="1"/>
      <c r="B52" s="6"/>
      <c r="C52" s="8"/>
      <c r="D52" s="8"/>
      <c r="E52" s="8"/>
      <c r="F52" s="8"/>
      <c r="G52" s="8"/>
      <c r="H52" s="8"/>
      <c r="I52" s="8"/>
      <c r="J52" s="8"/>
      <c r="K52" s="8"/>
      <c r="L52" s="8"/>
      <c r="M52" s="10"/>
      <c r="N52" s="1"/>
      <c r="O52" s="1"/>
      <c r="P52" s="1"/>
      <c r="Q52" s="1"/>
      <c r="R52" s="1"/>
      <c r="S52" s="1"/>
      <c r="T52" s="1"/>
      <c r="U52" s="1"/>
      <c r="V52" s="1"/>
      <c r="W52" s="1"/>
      <c r="X52" s="1"/>
      <c r="Y52" s="1"/>
      <c r="Z52" s="1"/>
    </row>
    <row r="53" spans="1:26" ht="15.75" customHeight="1" x14ac:dyDescent="0.25">
      <c r="A53" s="1"/>
      <c r="B53" s="46"/>
      <c r="C53" s="47"/>
      <c r="D53" s="47"/>
      <c r="E53" s="47"/>
      <c r="F53" s="47"/>
      <c r="G53" s="47"/>
      <c r="H53" s="47"/>
      <c r="I53" s="47"/>
      <c r="J53" s="47"/>
      <c r="K53" s="47"/>
      <c r="L53" s="47"/>
      <c r="M53" s="49"/>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0">
    <mergeCell ref="D4:E4"/>
    <mergeCell ref="F4:J4"/>
    <mergeCell ref="K4:L5"/>
    <mergeCell ref="M4:M5"/>
    <mergeCell ref="B2:C5"/>
    <mergeCell ref="D2:E2"/>
    <mergeCell ref="F2:J2"/>
    <mergeCell ref="K2:L2"/>
    <mergeCell ref="D3:E3"/>
    <mergeCell ref="F3:J3"/>
    <mergeCell ref="K3:L3"/>
    <mergeCell ref="D5:E5"/>
    <mergeCell ref="F5:J5"/>
    <mergeCell ref="G21:M22"/>
    <mergeCell ref="G23:M24"/>
    <mergeCell ref="G25:M26"/>
    <mergeCell ref="B9:D20"/>
    <mergeCell ref="E9:F10"/>
    <mergeCell ref="E11:F12"/>
    <mergeCell ref="E13:F14"/>
    <mergeCell ref="E15:F16"/>
    <mergeCell ref="G27:M28"/>
    <mergeCell ref="G29:M30"/>
    <mergeCell ref="G31:M32"/>
    <mergeCell ref="B6:M6"/>
    <mergeCell ref="B7:M7"/>
    <mergeCell ref="B8:M8"/>
    <mergeCell ref="G9:M10"/>
    <mergeCell ref="G11:M12"/>
    <mergeCell ref="G13:M14"/>
    <mergeCell ref="G15:M16"/>
    <mergeCell ref="E29:F30"/>
    <mergeCell ref="E31:F32"/>
    <mergeCell ref="E27:F28"/>
    <mergeCell ref="B21:D32"/>
    <mergeCell ref="G17:M18"/>
    <mergeCell ref="G19:M20"/>
    <mergeCell ref="E48:F48"/>
    <mergeCell ref="E49:F49"/>
    <mergeCell ref="E17:F18"/>
    <mergeCell ref="E19:F20"/>
    <mergeCell ref="E21:F22"/>
    <mergeCell ref="E23:F24"/>
    <mergeCell ref="E25:F26"/>
    <mergeCell ref="B33:D49"/>
    <mergeCell ref="E34:F34"/>
    <mergeCell ref="E35:F35"/>
    <mergeCell ref="E36:F36"/>
    <mergeCell ref="E37:F37"/>
    <mergeCell ref="E38:F38"/>
    <mergeCell ref="E39:F39"/>
    <mergeCell ref="E40:F40"/>
    <mergeCell ref="E41:F41"/>
    <mergeCell ref="E42:F42"/>
    <mergeCell ref="E43:F43"/>
    <mergeCell ref="E44:F44"/>
    <mergeCell ref="E45:F45"/>
    <mergeCell ref="E46:F46"/>
    <mergeCell ref="E47:F47"/>
    <mergeCell ref="E33:F33"/>
  </mergeCells>
  <pageMargins left="0.7" right="0.7" top="0.75" bottom="0.75" header="0" footer="0"/>
  <pageSetup paperSize="14"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I1" workbookViewId="0">
      <pane ySplit="11" topLeftCell="A25" activePane="bottomLeft" state="frozen"/>
      <selection pane="bottomLeft" activeCell="N26" sqref="N26:O26"/>
    </sheetView>
  </sheetViews>
  <sheetFormatPr baseColWidth="10" defaultColWidth="12.625" defaultRowHeight="15" customHeight="1" x14ac:dyDescent="0.2"/>
  <cols>
    <col min="1" max="1" width="10" customWidth="1"/>
    <col min="2" max="2" width="15.5" customWidth="1"/>
    <col min="3" max="3" width="13" customWidth="1"/>
    <col min="4" max="4" width="37.875" customWidth="1"/>
    <col min="5" max="5" width="24.125" customWidth="1"/>
    <col min="6" max="6" width="13.5" customWidth="1"/>
    <col min="7" max="7" width="13" customWidth="1"/>
    <col min="8" max="8" width="19.25" customWidth="1"/>
    <col min="9" max="9" width="19.625" customWidth="1"/>
    <col min="10" max="10" width="15.5" customWidth="1"/>
    <col min="11" max="11" width="14.125" customWidth="1"/>
    <col min="12" max="12" width="20.625" customWidth="1"/>
    <col min="13" max="13" width="20.375" customWidth="1"/>
    <col min="14" max="14" width="15" customWidth="1"/>
    <col min="15" max="15" width="11.25" customWidth="1"/>
    <col min="16" max="16" width="7.375" customWidth="1"/>
    <col min="17" max="17" width="6.875" customWidth="1"/>
    <col min="18" max="18" width="9" customWidth="1"/>
    <col min="19" max="19" width="9.5" customWidth="1"/>
    <col min="20" max="26" width="9.37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ht="39" customHeight="1" x14ac:dyDescent="0.25">
      <c r="A3" s="2"/>
      <c r="B3" s="408"/>
      <c r="C3" s="349"/>
      <c r="D3" s="349"/>
      <c r="E3" s="409"/>
      <c r="F3" s="410" t="s">
        <v>0</v>
      </c>
      <c r="G3" s="411"/>
      <c r="H3" s="412" t="s">
        <v>1</v>
      </c>
      <c r="I3" s="343"/>
      <c r="J3" s="343"/>
      <c r="K3" s="343"/>
      <c r="L3" s="343"/>
      <c r="M3" s="411"/>
      <c r="N3" s="410" t="s">
        <v>2</v>
      </c>
      <c r="O3" s="411"/>
      <c r="P3" s="413"/>
      <c r="Q3" s="343"/>
      <c r="R3" s="343"/>
      <c r="S3" s="344"/>
      <c r="T3" s="2"/>
      <c r="U3" s="2"/>
      <c r="V3" s="2"/>
      <c r="W3" s="2"/>
      <c r="X3" s="2"/>
      <c r="Y3" s="2"/>
      <c r="Z3" s="2"/>
    </row>
    <row r="4" spans="1:26" ht="27.75" customHeight="1" x14ac:dyDescent="0.25">
      <c r="A4" s="2"/>
      <c r="B4" s="338"/>
      <c r="C4" s="448"/>
      <c r="D4" s="448"/>
      <c r="E4" s="339"/>
      <c r="F4" s="394" t="s">
        <v>3</v>
      </c>
      <c r="G4" s="316"/>
      <c r="H4" s="396" t="s">
        <v>4</v>
      </c>
      <c r="I4" s="322"/>
      <c r="J4" s="322"/>
      <c r="K4" s="322"/>
      <c r="L4" s="322"/>
      <c r="M4" s="316"/>
      <c r="N4" s="394" t="s">
        <v>5</v>
      </c>
      <c r="O4" s="316"/>
      <c r="P4" s="395"/>
      <c r="Q4" s="322"/>
      <c r="R4" s="322"/>
      <c r="S4" s="323"/>
      <c r="T4" s="2"/>
      <c r="U4" s="2"/>
      <c r="V4" s="2"/>
      <c r="W4" s="2"/>
      <c r="X4" s="2"/>
      <c r="Y4" s="2"/>
      <c r="Z4" s="2"/>
    </row>
    <row r="5" spans="1:26" ht="27.75" customHeight="1" x14ac:dyDescent="0.25">
      <c r="A5" s="2"/>
      <c r="B5" s="338"/>
      <c r="C5" s="448"/>
      <c r="D5" s="448"/>
      <c r="E5" s="339"/>
      <c r="F5" s="394" t="s">
        <v>6</v>
      </c>
      <c r="G5" s="316"/>
      <c r="H5" s="396" t="s">
        <v>7</v>
      </c>
      <c r="I5" s="322"/>
      <c r="J5" s="322"/>
      <c r="K5" s="322"/>
      <c r="L5" s="322"/>
      <c r="M5" s="316"/>
      <c r="N5" s="397" t="s">
        <v>8</v>
      </c>
      <c r="O5" s="337"/>
      <c r="P5" s="400"/>
      <c r="Q5" s="375"/>
      <c r="R5" s="375"/>
      <c r="S5" s="401"/>
      <c r="T5" s="2"/>
      <c r="U5" s="2"/>
      <c r="V5" s="2"/>
      <c r="W5" s="2"/>
      <c r="X5" s="2"/>
      <c r="Y5" s="2"/>
      <c r="Z5" s="2"/>
    </row>
    <row r="6" spans="1:26" ht="42" customHeight="1" x14ac:dyDescent="0.25">
      <c r="A6" s="2"/>
      <c r="B6" s="338"/>
      <c r="C6" s="448"/>
      <c r="D6" s="448"/>
      <c r="E6" s="339"/>
      <c r="F6" s="414" t="s">
        <v>9</v>
      </c>
      <c r="G6" s="415"/>
      <c r="H6" s="416" t="s">
        <v>10</v>
      </c>
      <c r="I6" s="375"/>
      <c r="J6" s="375"/>
      <c r="K6" s="375"/>
      <c r="L6" s="375"/>
      <c r="M6" s="337"/>
      <c r="N6" s="398"/>
      <c r="O6" s="399"/>
      <c r="P6" s="402"/>
      <c r="Q6" s="448"/>
      <c r="R6" s="448"/>
      <c r="S6" s="403"/>
      <c r="T6" s="2"/>
      <c r="U6" s="2"/>
      <c r="V6" s="2"/>
      <c r="W6" s="2"/>
      <c r="X6" s="2"/>
      <c r="Y6" s="2"/>
      <c r="Z6" s="2"/>
    </row>
    <row r="7" spans="1:26" ht="23.25" customHeight="1" x14ac:dyDescent="0.25">
      <c r="A7" s="1"/>
      <c r="B7" s="327" t="s">
        <v>248</v>
      </c>
      <c r="C7" s="328"/>
      <c r="D7" s="328"/>
      <c r="E7" s="328"/>
      <c r="F7" s="328"/>
      <c r="G7" s="328"/>
      <c r="H7" s="328"/>
      <c r="I7" s="328"/>
      <c r="J7" s="328"/>
      <c r="K7" s="328"/>
      <c r="L7" s="328"/>
      <c r="M7" s="328"/>
      <c r="N7" s="328"/>
      <c r="O7" s="328"/>
      <c r="P7" s="328"/>
      <c r="Q7" s="328"/>
      <c r="R7" s="328"/>
      <c r="S7" s="329"/>
      <c r="T7" s="1"/>
      <c r="U7" s="1"/>
      <c r="V7" s="1"/>
      <c r="W7" s="1"/>
      <c r="X7" s="1"/>
      <c r="Y7" s="1"/>
      <c r="Z7" s="1"/>
    </row>
    <row r="8" spans="1:26" ht="48" customHeight="1" x14ac:dyDescent="0.25">
      <c r="A8" s="1"/>
      <c r="B8" s="474" t="s">
        <v>249</v>
      </c>
      <c r="C8" s="406"/>
      <c r="D8" s="406"/>
      <c r="E8" s="406"/>
      <c r="F8" s="406"/>
      <c r="G8" s="406"/>
      <c r="H8" s="406"/>
      <c r="I8" s="406"/>
      <c r="J8" s="406"/>
      <c r="K8" s="406"/>
      <c r="L8" s="406"/>
      <c r="M8" s="406"/>
      <c r="N8" s="406"/>
      <c r="O8" s="406"/>
      <c r="P8" s="406"/>
      <c r="Q8" s="406"/>
      <c r="R8" s="406"/>
      <c r="S8" s="407"/>
      <c r="T8" s="1"/>
      <c r="U8" s="1"/>
      <c r="V8" s="1"/>
      <c r="W8" s="1"/>
      <c r="X8" s="1"/>
      <c r="Y8" s="1"/>
      <c r="Z8" s="1"/>
    </row>
    <row r="9" spans="1:26" ht="27.75" customHeight="1" x14ac:dyDescent="0.25">
      <c r="A9" s="1"/>
      <c r="B9" s="475" t="s">
        <v>250</v>
      </c>
      <c r="C9" s="322"/>
      <c r="D9" s="322"/>
      <c r="E9" s="322"/>
      <c r="F9" s="322"/>
      <c r="G9" s="322"/>
      <c r="H9" s="322"/>
      <c r="I9" s="322"/>
      <c r="J9" s="322"/>
      <c r="K9" s="322"/>
      <c r="L9" s="322"/>
      <c r="M9" s="322"/>
      <c r="N9" s="322"/>
      <c r="O9" s="322"/>
      <c r="P9" s="322"/>
      <c r="Q9" s="322"/>
      <c r="R9" s="322"/>
      <c r="S9" s="323"/>
      <c r="T9" s="1"/>
      <c r="U9" s="1"/>
      <c r="V9" s="1"/>
      <c r="W9" s="1"/>
      <c r="X9" s="1"/>
      <c r="Y9" s="1"/>
      <c r="Z9" s="1"/>
    </row>
    <row r="10" spans="1:26" ht="36" customHeight="1" x14ac:dyDescent="0.25">
      <c r="A10" s="1"/>
      <c r="B10" s="469" t="s">
        <v>9</v>
      </c>
      <c r="C10" s="337"/>
      <c r="D10" s="476" t="s">
        <v>251</v>
      </c>
      <c r="E10" s="476" t="s">
        <v>252</v>
      </c>
      <c r="F10" s="374" t="s">
        <v>253</v>
      </c>
      <c r="G10" s="337"/>
      <c r="H10" s="478" t="s">
        <v>254</v>
      </c>
      <c r="I10" s="337"/>
      <c r="J10" s="478" t="s">
        <v>255</v>
      </c>
      <c r="K10" s="337"/>
      <c r="L10" s="374" t="s">
        <v>256</v>
      </c>
      <c r="M10" s="337"/>
      <c r="N10" s="473" t="s">
        <v>257</v>
      </c>
      <c r="O10" s="337"/>
      <c r="P10" s="477" t="s">
        <v>258</v>
      </c>
      <c r="Q10" s="322"/>
      <c r="R10" s="322"/>
      <c r="S10" s="323"/>
      <c r="T10" s="1"/>
      <c r="U10" s="1"/>
      <c r="V10" s="1"/>
      <c r="W10" s="1"/>
      <c r="X10" s="1"/>
      <c r="Y10" s="1"/>
      <c r="Z10" s="1"/>
    </row>
    <row r="11" spans="1:26" ht="46.5" customHeight="1" x14ac:dyDescent="0.25">
      <c r="A11" s="1"/>
      <c r="B11" s="333"/>
      <c r="C11" s="334"/>
      <c r="D11" s="385"/>
      <c r="E11" s="385"/>
      <c r="F11" s="387"/>
      <c r="G11" s="334"/>
      <c r="H11" s="387"/>
      <c r="I11" s="334"/>
      <c r="J11" s="387"/>
      <c r="K11" s="334"/>
      <c r="L11" s="387"/>
      <c r="M11" s="334"/>
      <c r="N11" s="387"/>
      <c r="O11" s="334"/>
      <c r="P11" s="97" t="s">
        <v>259</v>
      </c>
      <c r="Q11" s="97" t="s">
        <v>260</v>
      </c>
      <c r="R11" s="97" t="s">
        <v>261</v>
      </c>
      <c r="S11" s="98" t="s">
        <v>262</v>
      </c>
      <c r="T11" s="1"/>
      <c r="U11" s="1"/>
      <c r="V11" s="1"/>
      <c r="W11" s="1"/>
      <c r="X11" s="1"/>
      <c r="Y11" s="1"/>
      <c r="Z11" s="1"/>
    </row>
    <row r="12" spans="1:26" ht="72.75" customHeight="1" x14ac:dyDescent="0.25">
      <c r="A12" s="1"/>
      <c r="B12" s="470" t="str">
        <f>'2 - CONTEXTO'!E34</f>
        <v>Direccionamiento Estratégico</v>
      </c>
      <c r="C12" s="316"/>
      <c r="D12" s="99" t="s">
        <v>263</v>
      </c>
      <c r="E12" s="100" t="str">
        <f>'2 - CONTEXTO'!K34</f>
        <v>1. Oficina del Planeación.</v>
      </c>
      <c r="F12" s="361" t="s">
        <v>264</v>
      </c>
      <c r="G12" s="316"/>
      <c r="H12" s="466" t="s">
        <v>265</v>
      </c>
      <c r="I12" s="316"/>
      <c r="J12" s="361" t="s">
        <v>266</v>
      </c>
      <c r="K12" s="316"/>
      <c r="L12" s="466" t="s">
        <v>267</v>
      </c>
      <c r="M12" s="316"/>
      <c r="N12" s="361" t="s">
        <v>268</v>
      </c>
      <c r="O12" s="316"/>
      <c r="P12" s="101" t="s">
        <v>157</v>
      </c>
      <c r="Q12" s="101" t="s">
        <v>157</v>
      </c>
      <c r="R12" s="101" t="s">
        <v>157</v>
      </c>
      <c r="S12" s="102" t="s">
        <v>157</v>
      </c>
      <c r="T12" s="1"/>
      <c r="U12" s="1"/>
      <c r="V12" s="1"/>
      <c r="W12" s="1"/>
      <c r="X12" s="1"/>
      <c r="Y12" s="1"/>
      <c r="Z12" s="1"/>
    </row>
    <row r="13" spans="1:26" ht="68.25" customHeight="1" x14ac:dyDescent="0.25">
      <c r="A13" s="1"/>
      <c r="B13" s="471" t="str">
        <f>'2 - CONTEXTO'!E35</f>
        <v>Comunicación y Gestión con Grupos de Interés.</v>
      </c>
      <c r="C13" s="337"/>
      <c r="D13" s="464" t="s">
        <v>269</v>
      </c>
      <c r="E13" s="472" t="str">
        <f>'2 - CONTEXTO'!K35</f>
        <v>1. Dirección General.
2. Secretaría General.
3. Oficina de Planeación.
4. Oficina Jurídica.
5. Oficina del Inspector de la Gestión de Tierras.
6. Oficina de Control Interno.</v>
      </c>
      <c r="F13" s="361" t="s">
        <v>270</v>
      </c>
      <c r="G13" s="316"/>
      <c r="H13" s="466" t="s">
        <v>271</v>
      </c>
      <c r="I13" s="316"/>
      <c r="J13" s="361" t="s">
        <v>272</v>
      </c>
      <c r="K13" s="316"/>
      <c r="L13" s="466" t="s">
        <v>273</v>
      </c>
      <c r="M13" s="316"/>
      <c r="N13" s="361" t="s">
        <v>274</v>
      </c>
      <c r="O13" s="316"/>
      <c r="P13" s="101" t="s">
        <v>157</v>
      </c>
      <c r="Q13" s="101" t="s">
        <v>157</v>
      </c>
      <c r="R13" s="101" t="s">
        <v>157</v>
      </c>
      <c r="S13" s="102" t="s">
        <v>157</v>
      </c>
      <c r="T13" s="1"/>
      <c r="U13" s="1"/>
      <c r="V13" s="1"/>
      <c r="W13" s="1"/>
      <c r="X13" s="1"/>
      <c r="Y13" s="1"/>
      <c r="Z13" s="1"/>
    </row>
    <row r="14" spans="1:26" ht="67.5" customHeight="1" x14ac:dyDescent="0.25">
      <c r="A14" s="1"/>
      <c r="B14" s="333"/>
      <c r="C14" s="334"/>
      <c r="D14" s="385"/>
      <c r="E14" s="385"/>
      <c r="F14" s="361" t="s">
        <v>275</v>
      </c>
      <c r="G14" s="316"/>
      <c r="H14" s="466" t="s">
        <v>276</v>
      </c>
      <c r="I14" s="316"/>
      <c r="J14" s="361" t="s">
        <v>277</v>
      </c>
      <c r="K14" s="316"/>
      <c r="L14" s="466" t="s">
        <v>278</v>
      </c>
      <c r="M14" s="316"/>
      <c r="N14" s="361" t="s">
        <v>275</v>
      </c>
      <c r="O14" s="316"/>
      <c r="P14" s="101" t="s">
        <v>157</v>
      </c>
      <c r="Q14" s="101" t="s">
        <v>157</v>
      </c>
      <c r="R14" s="101" t="s">
        <v>157</v>
      </c>
      <c r="S14" s="102" t="s">
        <v>157</v>
      </c>
      <c r="T14" s="1"/>
      <c r="U14" s="1"/>
      <c r="V14" s="1"/>
      <c r="W14" s="1"/>
      <c r="X14" s="1"/>
      <c r="Y14" s="1"/>
      <c r="Z14" s="1"/>
    </row>
    <row r="15" spans="1:26" ht="115.5" x14ac:dyDescent="0.25">
      <c r="A15" s="1"/>
      <c r="B15" s="467" t="str">
        <f>'2 - CONTEXTO'!E36</f>
        <v>Inteligencia de la información.</v>
      </c>
      <c r="C15" s="316"/>
      <c r="D15" s="99" t="s">
        <v>279</v>
      </c>
      <c r="E15" s="103" t="str">
        <f>'2 - CONTEXTO'!K36</f>
        <v>1. Dirección de Gestión del Ordenamiento Social de la Propiedad.
2. Oficina de Planeación.</v>
      </c>
      <c r="F15" s="361" t="s">
        <v>280</v>
      </c>
      <c r="G15" s="316"/>
      <c r="H15" s="466" t="s">
        <v>281</v>
      </c>
      <c r="I15" s="316"/>
      <c r="J15" s="361" t="s">
        <v>282</v>
      </c>
      <c r="K15" s="316"/>
      <c r="L15" s="466" t="s">
        <v>283</v>
      </c>
      <c r="M15" s="316"/>
      <c r="N15" s="361" t="s">
        <v>284</v>
      </c>
      <c r="O15" s="316"/>
      <c r="P15" s="101" t="s">
        <v>157</v>
      </c>
      <c r="Q15" s="101" t="s">
        <v>157</v>
      </c>
      <c r="R15" s="101" t="s">
        <v>157</v>
      </c>
      <c r="S15" s="102" t="s">
        <v>157</v>
      </c>
      <c r="T15" s="1"/>
      <c r="U15" s="1"/>
      <c r="V15" s="1"/>
      <c r="W15" s="1"/>
      <c r="X15" s="1"/>
      <c r="Y15" s="1"/>
      <c r="Z15" s="1"/>
    </row>
    <row r="16" spans="1:26" ht="50.25" customHeight="1" x14ac:dyDescent="0.25">
      <c r="A16" s="1"/>
      <c r="B16" s="463" t="str">
        <f>'2 - CONTEXTO'!E37</f>
        <v>Gestión del Modelo de Atención.</v>
      </c>
      <c r="C16" s="337"/>
      <c r="D16" s="464" t="s">
        <v>285</v>
      </c>
      <c r="E16" s="464" t="str">
        <f>'2 - CONTEXTO'!K37</f>
        <v>1. Secretaría General.
2. Dirección de Gestión del Ordenamiento social de la Propiedad.
3. Dirección Acceso a Tierras.
4. Dirección Gestión Jurídica de Tierras.
5. Dirección Asuntos Étnicos.</v>
      </c>
      <c r="F16" s="361" t="s">
        <v>286</v>
      </c>
      <c r="G16" s="316"/>
      <c r="H16" s="466" t="s">
        <v>287</v>
      </c>
      <c r="I16" s="316"/>
      <c r="J16" s="361" t="s">
        <v>288</v>
      </c>
      <c r="K16" s="316"/>
      <c r="L16" s="466" t="s">
        <v>289</v>
      </c>
      <c r="M16" s="316"/>
      <c r="N16" s="361" t="s">
        <v>286</v>
      </c>
      <c r="O16" s="316"/>
      <c r="P16" s="101" t="s">
        <v>157</v>
      </c>
      <c r="Q16" s="101" t="s">
        <v>157</v>
      </c>
      <c r="R16" s="101" t="s">
        <v>157</v>
      </c>
      <c r="S16" s="102" t="s">
        <v>157</v>
      </c>
      <c r="T16" s="1"/>
      <c r="U16" s="1"/>
      <c r="V16" s="1"/>
      <c r="W16" s="1"/>
      <c r="X16" s="1"/>
      <c r="Y16" s="1"/>
      <c r="Z16" s="1"/>
    </row>
    <row r="17" spans="1:26" ht="59.25" customHeight="1" x14ac:dyDescent="0.25">
      <c r="A17" s="1"/>
      <c r="B17" s="338"/>
      <c r="C17" s="339"/>
      <c r="D17" s="465"/>
      <c r="E17" s="465"/>
      <c r="F17" s="361" t="s">
        <v>290</v>
      </c>
      <c r="G17" s="316"/>
      <c r="H17" s="466" t="s">
        <v>291</v>
      </c>
      <c r="I17" s="316"/>
      <c r="J17" s="361" t="s">
        <v>292</v>
      </c>
      <c r="K17" s="316"/>
      <c r="L17" s="466" t="s">
        <v>293</v>
      </c>
      <c r="M17" s="316"/>
      <c r="N17" s="361" t="s">
        <v>290</v>
      </c>
      <c r="O17" s="316"/>
      <c r="P17" s="101" t="s">
        <v>157</v>
      </c>
      <c r="Q17" s="101" t="s">
        <v>157</v>
      </c>
      <c r="R17" s="101" t="s">
        <v>157</v>
      </c>
      <c r="S17" s="102" t="s">
        <v>157</v>
      </c>
      <c r="T17" s="1"/>
      <c r="U17" s="1"/>
      <c r="V17" s="1"/>
      <c r="W17" s="1"/>
      <c r="X17" s="1"/>
      <c r="Y17" s="1"/>
      <c r="Z17" s="1"/>
    </row>
    <row r="18" spans="1:26" ht="54.75" customHeight="1" x14ac:dyDescent="0.25">
      <c r="A18" s="1"/>
      <c r="B18" s="333"/>
      <c r="C18" s="334"/>
      <c r="D18" s="385"/>
      <c r="E18" s="385"/>
      <c r="F18" s="468" t="s">
        <v>294</v>
      </c>
      <c r="G18" s="316"/>
      <c r="H18" s="466"/>
      <c r="I18" s="316"/>
      <c r="J18" s="361"/>
      <c r="K18" s="316"/>
      <c r="L18" s="466"/>
      <c r="M18" s="316"/>
      <c r="N18" s="468" t="s">
        <v>295</v>
      </c>
      <c r="O18" s="316"/>
      <c r="P18" s="101"/>
      <c r="Q18" s="101"/>
      <c r="R18" s="101"/>
      <c r="S18" s="102"/>
      <c r="T18" s="1"/>
      <c r="U18" s="1"/>
      <c r="V18" s="1"/>
      <c r="W18" s="1"/>
      <c r="X18" s="1"/>
      <c r="Y18" s="1"/>
      <c r="Z18" s="1"/>
    </row>
    <row r="19" spans="1:26" ht="84" customHeight="1" x14ac:dyDescent="0.25">
      <c r="A19" s="1"/>
      <c r="B19" s="463" t="str">
        <f>'2 - CONTEXTO'!E38</f>
        <v>Planificación del Ordenamiento Social de la Propiedad</v>
      </c>
      <c r="C19" s="337"/>
      <c r="D19" s="464" t="s">
        <v>296</v>
      </c>
      <c r="E19" s="464" t="str">
        <f>'2 - CONTEXTO'!K38</f>
        <v>1. Dirección General.
2. Dirección de Gestión del Ordenamiento Social de Propiedad.
3. Subdirección de Planeación Operativa. 
4. Subdirección de Sistemas de Información.
5. Dirección de Acceso a Tierras.
6. Dirección de Gestión Jurídica de Tierras.
7. Dirección de Asuntos Étnicos.</v>
      </c>
      <c r="F19" s="361" t="s">
        <v>297</v>
      </c>
      <c r="G19" s="316"/>
      <c r="H19" s="466" t="s">
        <v>298</v>
      </c>
      <c r="I19" s="316"/>
      <c r="J19" s="361" t="s">
        <v>299</v>
      </c>
      <c r="K19" s="316"/>
      <c r="L19" s="466" t="s">
        <v>300</v>
      </c>
      <c r="M19" s="316"/>
      <c r="N19" s="361" t="s">
        <v>297</v>
      </c>
      <c r="O19" s="316"/>
      <c r="P19" s="101" t="s">
        <v>157</v>
      </c>
      <c r="Q19" s="101" t="s">
        <v>157</v>
      </c>
      <c r="R19" s="101" t="s">
        <v>157</v>
      </c>
      <c r="S19" s="102" t="s">
        <v>157</v>
      </c>
      <c r="T19" s="1"/>
      <c r="U19" s="1"/>
      <c r="V19" s="1"/>
      <c r="W19" s="1"/>
      <c r="X19" s="1"/>
      <c r="Y19" s="1"/>
      <c r="Z19" s="1"/>
    </row>
    <row r="20" spans="1:26" ht="93" customHeight="1" x14ac:dyDescent="0.25">
      <c r="A20" s="1"/>
      <c r="B20" s="338"/>
      <c r="C20" s="339"/>
      <c r="D20" s="465"/>
      <c r="E20" s="465"/>
      <c r="F20" s="361" t="s">
        <v>301</v>
      </c>
      <c r="G20" s="316"/>
      <c r="H20" s="466" t="s">
        <v>302</v>
      </c>
      <c r="I20" s="316"/>
      <c r="J20" s="361" t="s">
        <v>303</v>
      </c>
      <c r="K20" s="316"/>
      <c r="L20" s="466" t="s">
        <v>304</v>
      </c>
      <c r="M20" s="316"/>
      <c r="N20" s="361" t="s">
        <v>301</v>
      </c>
      <c r="O20" s="316"/>
      <c r="P20" s="101" t="s">
        <v>157</v>
      </c>
      <c r="Q20" s="101" t="s">
        <v>157</v>
      </c>
      <c r="R20" s="101" t="s">
        <v>157</v>
      </c>
      <c r="S20" s="102" t="s">
        <v>157</v>
      </c>
      <c r="T20" s="1"/>
      <c r="U20" s="1"/>
      <c r="V20" s="1"/>
      <c r="W20" s="1"/>
      <c r="X20" s="1"/>
      <c r="Y20" s="1"/>
      <c r="Z20" s="1"/>
    </row>
    <row r="21" spans="1:26" ht="56.25" customHeight="1" x14ac:dyDescent="0.25">
      <c r="A21" s="1"/>
      <c r="B21" s="333"/>
      <c r="C21" s="334"/>
      <c r="D21" s="385"/>
      <c r="E21" s="385"/>
      <c r="F21" s="361" t="s">
        <v>305</v>
      </c>
      <c r="G21" s="316"/>
      <c r="H21" s="466" t="s">
        <v>306</v>
      </c>
      <c r="I21" s="316"/>
      <c r="J21" s="361" t="s">
        <v>307</v>
      </c>
      <c r="K21" s="316"/>
      <c r="L21" s="466" t="s">
        <v>308</v>
      </c>
      <c r="M21" s="316"/>
      <c r="N21" s="361" t="s">
        <v>305</v>
      </c>
      <c r="O21" s="316"/>
      <c r="P21" s="101" t="s">
        <v>157</v>
      </c>
      <c r="Q21" s="101" t="s">
        <v>157</v>
      </c>
      <c r="R21" s="101" t="s">
        <v>157</v>
      </c>
      <c r="S21" s="102" t="s">
        <v>157</v>
      </c>
      <c r="T21" s="1"/>
      <c r="U21" s="1"/>
      <c r="V21" s="1"/>
      <c r="W21" s="1"/>
      <c r="X21" s="1"/>
      <c r="Y21" s="1"/>
      <c r="Z21" s="1"/>
    </row>
    <row r="22" spans="1:26" ht="167.25" customHeight="1" x14ac:dyDescent="0.25">
      <c r="A22" s="1"/>
      <c r="B22" s="467" t="str">
        <f>'2 - CONTEXTO'!E39</f>
        <v>Seguridad Jurídica sobre la Titularidad de la Tierra y los Territorios</v>
      </c>
      <c r="C22" s="316"/>
      <c r="D22" s="99" t="s">
        <v>309</v>
      </c>
      <c r="E22" s="99" t="str">
        <f>'2 - CONTEXTO'!K39</f>
        <v>1. Dirección de Gestión Jurídica de Tierras.
2. Subdirección de procesos Agrarios y Gestión Jurídica.
3. Subdirección de seguridad Jurídica.
4. Dirección Asuntos Étnicos.
5. Subdirección Asuntos Étnicos.</v>
      </c>
      <c r="F22" s="361" t="s">
        <v>310</v>
      </c>
      <c r="G22" s="316"/>
      <c r="H22" s="466" t="s">
        <v>311</v>
      </c>
      <c r="I22" s="316"/>
      <c r="J22" s="361" t="s">
        <v>312</v>
      </c>
      <c r="K22" s="316"/>
      <c r="L22" s="466" t="s">
        <v>313</v>
      </c>
      <c r="M22" s="316"/>
      <c r="N22" s="361" t="s">
        <v>310</v>
      </c>
      <c r="O22" s="316"/>
      <c r="P22" s="101" t="s">
        <v>157</v>
      </c>
      <c r="Q22" s="101" t="s">
        <v>157</v>
      </c>
      <c r="R22" s="101" t="s">
        <v>157</v>
      </c>
      <c r="S22" s="102" t="s">
        <v>157</v>
      </c>
      <c r="T22" s="1"/>
      <c r="U22" s="1"/>
      <c r="V22" s="1"/>
      <c r="W22" s="1"/>
      <c r="X22" s="1"/>
      <c r="Y22" s="1"/>
      <c r="Z22" s="1"/>
    </row>
    <row r="23" spans="1:26" ht="132" customHeight="1" x14ac:dyDescent="0.25">
      <c r="A23" s="1"/>
      <c r="B23" s="463" t="str">
        <f>'2 - CONTEXTO'!E40</f>
        <v>Acceso a la Propiedad de la Tierra y los Territorios</v>
      </c>
      <c r="C23" s="337"/>
      <c r="D23" s="464" t="s">
        <v>314</v>
      </c>
      <c r="E23" s="464" t="str">
        <f>'2 - CONTEXTO'!K40</f>
        <v>1. Dirección de Acceso a Tierras.
2. Subdirección de Acceso a Tierras por Demanda y Descongestión.
3. Subdirección de Acceso a Tierras en Zonas Focalizadas.
4. Subdirección de Administración de Tierras de la Nación.
5. Dirección de Asuntos Étnicos.
6. Subdirección de Asuntos Étnicos.</v>
      </c>
      <c r="F23" s="361" t="s">
        <v>315</v>
      </c>
      <c r="G23" s="316"/>
      <c r="H23" s="466" t="s">
        <v>316</v>
      </c>
      <c r="I23" s="316"/>
      <c r="J23" s="361" t="s">
        <v>317</v>
      </c>
      <c r="K23" s="316"/>
      <c r="L23" s="466" t="s">
        <v>318</v>
      </c>
      <c r="M23" s="316"/>
      <c r="N23" s="361" t="s">
        <v>319</v>
      </c>
      <c r="O23" s="316"/>
      <c r="P23" s="101" t="s">
        <v>157</v>
      </c>
      <c r="Q23" s="101" t="s">
        <v>157</v>
      </c>
      <c r="R23" s="101" t="s">
        <v>157</v>
      </c>
      <c r="S23" s="102" t="s">
        <v>157</v>
      </c>
      <c r="T23" s="1"/>
      <c r="U23" s="1"/>
      <c r="V23" s="1"/>
      <c r="W23" s="1"/>
      <c r="X23" s="1"/>
      <c r="Y23" s="1"/>
      <c r="Z23" s="1"/>
    </row>
    <row r="24" spans="1:26" ht="154.5" customHeight="1" x14ac:dyDescent="0.25">
      <c r="A24" s="1"/>
      <c r="B24" s="338"/>
      <c r="C24" s="339"/>
      <c r="D24" s="465"/>
      <c r="E24" s="465"/>
      <c r="F24" s="361" t="s">
        <v>320</v>
      </c>
      <c r="G24" s="316"/>
      <c r="H24" s="466" t="s">
        <v>321</v>
      </c>
      <c r="I24" s="316"/>
      <c r="J24" s="361" t="s">
        <v>322</v>
      </c>
      <c r="K24" s="316"/>
      <c r="L24" s="466" t="s">
        <v>323</v>
      </c>
      <c r="M24" s="316"/>
      <c r="N24" s="361" t="s">
        <v>320</v>
      </c>
      <c r="O24" s="316"/>
      <c r="P24" s="101" t="s">
        <v>157</v>
      </c>
      <c r="Q24" s="101" t="s">
        <v>157</v>
      </c>
      <c r="R24" s="101" t="s">
        <v>157</v>
      </c>
      <c r="S24" s="102" t="s">
        <v>157</v>
      </c>
      <c r="T24" s="1"/>
      <c r="U24" s="1"/>
      <c r="V24" s="1"/>
      <c r="W24" s="1"/>
      <c r="X24" s="1"/>
      <c r="Y24" s="1"/>
      <c r="Z24" s="1"/>
    </row>
    <row r="25" spans="1:26" ht="122.25" customHeight="1" x14ac:dyDescent="0.25">
      <c r="A25" s="1"/>
      <c r="B25" s="338"/>
      <c r="C25" s="339"/>
      <c r="D25" s="465"/>
      <c r="E25" s="465"/>
      <c r="F25" s="361" t="s">
        <v>324</v>
      </c>
      <c r="G25" s="316"/>
      <c r="H25" s="466" t="s">
        <v>325</v>
      </c>
      <c r="I25" s="316"/>
      <c r="J25" s="361" t="s">
        <v>326</v>
      </c>
      <c r="K25" s="316"/>
      <c r="L25" s="466" t="s">
        <v>327</v>
      </c>
      <c r="M25" s="316"/>
      <c r="N25" s="361" t="s">
        <v>328</v>
      </c>
      <c r="O25" s="316"/>
      <c r="P25" s="101" t="s">
        <v>157</v>
      </c>
      <c r="Q25" s="101" t="s">
        <v>157</v>
      </c>
      <c r="R25" s="101" t="s">
        <v>157</v>
      </c>
      <c r="S25" s="102" t="s">
        <v>157</v>
      </c>
      <c r="T25" s="1"/>
      <c r="U25" s="1"/>
      <c r="V25" s="1"/>
      <c r="W25" s="1"/>
      <c r="X25" s="1"/>
      <c r="Y25" s="1"/>
      <c r="Z25" s="1"/>
    </row>
    <row r="26" spans="1:26" ht="123" customHeight="1" x14ac:dyDescent="0.25">
      <c r="A26" s="1"/>
      <c r="B26" s="338"/>
      <c r="C26" s="339"/>
      <c r="D26" s="465"/>
      <c r="E26" s="465"/>
      <c r="F26" s="361" t="s">
        <v>329</v>
      </c>
      <c r="G26" s="316"/>
      <c r="H26" s="466" t="s">
        <v>330</v>
      </c>
      <c r="I26" s="316"/>
      <c r="J26" s="361" t="s">
        <v>331</v>
      </c>
      <c r="K26" s="316"/>
      <c r="L26" s="466" t="s">
        <v>332</v>
      </c>
      <c r="M26" s="316"/>
      <c r="N26" s="361" t="s">
        <v>333</v>
      </c>
      <c r="O26" s="316"/>
      <c r="P26" s="101" t="s">
        <v>157</v>
      </c>
      <c r="Q26" s="101" t="s">
        <v>157</v>
      </c>
      <c r="R26" s="101" t="s">
        <v>157</v>
      </c>
      <c r="S26" s="102" t="s">
        <v>157</v>
      </c>
      <c r="T26" s="1"/>
      <c r="U26" s="1"/>
      <c r="V26" s="1"/>
      <c r="W26" s="1"/>
      <c r="X26" s="1"/>
      <c r="Y26" s="1"/>
      <c r="Z26" s="1"/>
    </row>
    <row r="27" spans="1:26" ht="139.5" customHeight="1" x14ac:dyDescent="0.25">
      <c r="A27" s="1"/>
      <c r="B27" s="338"/>
      <c r="C27" s="339"/>
      <c r="D27" s="465"/>
      <c r="E27" s="465"/>
      <c r="F27" s="361" t="s">
        <v>334</v>
      </c>
      <c r="G27" s="316"/>
      <c r="H27" s="466" t="s">
        <v>335</v>
      </c>
      <c r="I27" s="316"/>
      <c r="J27" s="361" t="s">
        <v>336</v>
      </c>
      <c r="K27" s="316"/>
      <c r="L27" s="466" t="s">
        <v>337</v>
      </c>
      <c r="M27" s="316"/>
      <c r="N27" s="361" t="s">
        <v>334</v>
      </c>
      <c r="O27" s="316"/>
      <c r="P27" s="101" t="s">
        <v>157</v>
      </c>
      <c r="Q27" s="101" t="s">
        <v>157</v>
      </c>
      <c r="R27" s="101" t="s">
        <v>157</v>
      </c>
      <c r="S27" s="102" t="s">
        <v>157</v>
      </c>
      <c r="T27" s="1"/>
      <c r="U27" s="1"/>
      <c r="V27" s="1"/>
      <c r="W27" s="1"/>
      <c r="X27" s="1"/>
      <c r="Y27" s="1"/>
      <c r="Z27" s="1"/>
    </row>
    <row r="28" spans="1:26" ht="45.75" customHeight="1" x14ac:dyDescent="0.25">
      <c r="A28" s="1"/>
      <c r="B28" s="338"/>
      <c r="C28" s="339"/>
      <c r="D28" s="465"/>
      <c r="E28" s="465"/>
      <c r="F28" s="361" t="s">
        <v>338</v>
      </c>
      <c r="G28" s="316"/>
      <c r="H28" s="466" t="s">
        <v>339</v>
      </c>
      <c r="I28" s="316"/>
      <c r="J28" s="361" t="s">
        <v>340</v>
      </c>
      <c r="K28" s="316"/>
      <c r="L28" s="466" t="s">
        <v>341</v>
      </c>
      <c r="M28" s="316"/>
      <c r="N28" s="361" t="s">
        <v>338</v>
      </c>
      <c r="O28" s="316"/>
      <c r="P28" s="101" t="s">
        <v>157</v>
      </c>
      <c r="Q28" s="101" t="s">
        <v>157</v>
      </c>
      <c r="R28" s="101" t="s">
        <v>157</v>
      </c>
      <c r="S28" s="102" t="s">
        <v>157</v>
      </c>
      <c r="T28" s="1"/>
      <c r="U28" s="1"/>
      <c r="V28" s="1"/>
      <c r="W28" s="1"/>
      <c r="X28" s="1"/>
      <c r="Y28" s="1"/>
      <c r="Z28" s="1"/>
    </row>
    <row r="29" spans="1:26" ht="84" customHeight="1" x14ac:dyDescent="0.25">
      <c r="A29" s="1"/>
      <c r="B29" s="333"/>
      <c r="C29" s="334"/>
      <c r="D29" s="385"/>
      <c r="E29" s="385"/>
      <c r="F29" s="361" t="s">
        <v>342</v>
      </c>
      <c r="G29" s="316"/>
      <c r="H29" s="466" t="s">
        <v>343</v>
      </c>
      <c r="I29" s="316"/>
      <c r="J29" s="361" t="s">
        <v>340</v>
      </c>
      <c r="K29" s="316"/>
      <c r="L29" s="466" t="s">
        <v>341</v>
      </c>
      <c r="M29" s="316"/>
      <c r="N29" s="361" t="s">
        <v>342</v>
      </c>
      <c r="O29" s="316"/>
      <c r="P29" s="101" t="s">
        <v>157</v>
      </c>
      <c r="Q29" s="101" t="s">
        <v>157</v>
      </c>
      <c r="R29" s="101" t="s">
        <v>157</v>
      </c>
      <c r="S29" s="102" t="s">
        <v>157</v>
      </c>
      <c r="T29" s="1"/>
      <c r="U29" s="1"/>
      <c r="V29" s="1"/>
      <c r="W29" s="1"/>
      <c r="X29" s="1"/>
      <c r="Y29" s="1"/>
      <c r="Z29" s="1"/>
    </row>
    <row r="30" spans="1:26" ht="113.25" customHeight="1" x14ac:dyDescent="0.25">
      <c r="A30" s="1"/>
      <c r="B30" s="463" t="str">
        <f>'2 - CONTEXTO'!E41</f>
        <v>Administración de Tierras.</v>
      </c>
      <c r="C30" s="337"/>
      <c r="D30" s="464" t="s">
        <v>344</v>
      </c>
      <c r="E30" s="464" t="str">
        <f>'2 - CONTEXTO'!K41</f>
        <v>1. Dirección de Acceso a Tierras.
2. Subdirección de Administración de Tierras de la Nación.
3. Dirección de Asuntos Étnicos.</v>
      </c>
      <c r="F30" s="361" t="s">
        <v>345</v>
      </c>
      <c r="G30" s="316"/>
      <c r="H30" s="466" t="s">
        <v>346</v>
      </c>
      <c r="I30" s="316"/>
      <c r="J30" s="361" t="s">
        <v>347</v>
      </c>
      <c r="K30" s="316"/>
      <c r="L30" s="466" t="s">
        <v>348</v>
      </c>
      <c r="M30" s="316"/>
      <c r="N30" s="361" t="s">
        <v>349</v>
      </c>
      <c r="O30" s="316"/>
      <c r="P30" s="101" t="s">
        <v>157</v>
      </c>
      <c r="Q30" s="101" t="s">
        <v>157</v>
      </c>
      <c r="R30" s="101" t="s">
        <v>157</v>
      </c>
      <c r="S30" s="102" t="s">
        <v>157</v>
      </c>
      <c r="T30" s="1"/>
      <c r="U30" s="1"/>
      <c r="V30" s="1"/>
      <c r="W30" s="1"/>
      <c r="X30" s="1"/>
      <c r="Y30" s="1"/>
      <c r="Z30" s="1"/>
    </row>
    <row r="31" spans="1:26" ht="110.25" customHeight="1" x14ac:dyDescent="0.25">
      <c r="A31" s="1"/>
      <c r="B31" s="333"/>
      <c r="C31" s="334"/>
      <c r="D31" s="385"/>
      <c r="E31" s="385"/>
      <c r="F31" s="361" t="s">
        <v>350</v>
      </c>
      <c r="G31" s="316"/>
      <c r="H31" s="466" t="s">
        <v>346</v>
      </c>
      <c r="I31" s="316"/>
      <c r="J31" s="361" t="s">
        <v>351</v>
      </c>
      <c r="K31" s="316"/>
      <c r="L31" s="466" t="s">
        <v>348</v>
      </c>
      <c r="M31" s="316"/>
      <c r="N31" s="361" t="s">
        <v>352</v>
      </c>
      <c r="O31" s="316"/>
      <c r="P31" s="101" t="s">
        <v>157</v>
      </c>
      <c r="Q31" s="101" t="s">
        <v>157</v>
      </c>
      <c r="R31" s="101" t="s">
        <v>157</v>
      </c>
      <c r="S31" s="102" t="s">
        <v>157</v>
      </c>
      <c r="T31" s="1"/>
      <c r="U31" s="1"/>
      <c r="V31" s="1"/>
      <c r="W31" s="1"/>
      <c r="X31" s="1"/>
      <c r="Y31" s="1"/>
      <c r="Z31" s="1"/>
    </row>
    <row r="32" spans="1:26" ht="139.5" customHeight="1" x14ac:dyDescent="0.25">
      <c r="A32" s="1"/>
      <c r="B32" s="467" t="str">
        <f>'2 - CONTEXTO'!E43</f>
        <v>Gestión de la Información</v>
      </c>
      <c r="C32" s="316"/>
      <c r="D32" s="99" t="s">
        <v>353</v>
      </c>
      <c r="E32" s="99" t="str">
        <f>'2 - CONTEXTO'!K43</f>
        <v>1. Dirección General (Comunicaciones, Topografía).
2.Secretaria General.
3. Dirección de Gestión del Ordenamiento Social de la Propiedad.
4. Subdirección de Sistemas de Información de Tierras.</v>
      </c>
      <c r="F32" s="361" t="s">
        <v>354</v>
      </c>
      <c r="G32" s="316"/>
      <c r="H32" s="466" t="s">
        <v>355</v>
      </c>
      <c r="I32" s="316"/>
      <c r="J32" s="361" t="s">
        <v>356</v>
      </c>
      <c r="K32" s="316"/>
      <c r="L32" s="466" t="s">
        <v>357</v>
      </c>
      <c r="M32" s="316"/>
      <c r="N32" s="361" t="s">
        <v>354</v>
      </c>
      <c r="O32" s="316"/>
      <c r="P32" s="101" t="s">
        <v>157</v>
      </c>
      <c r="Q32" s="101" t="s">
        <v>157</v>
      </c>
      <c r="R32" s="101" t="s">
        <v>157</v>
      </c>
      <c r="S32" s="102" t="s">
        <v>157</v>
      </c>
      <c r="T32" s="1"/>
      <c r="U32" s="1"/>
      <c r="V32" s="1"/>
      <c r="W32" s="1"/>
      <c r="X32" s="1"/>
      <c r="Y32" s="1"/>
      <c r="Z32" s="1"/>
    </row>
    <row r="33" spans="1:26" ht="92.25" customHeight="1" x14ac:dyDescent="0.25">
      <c r="A33" s="1"/>
      <c r="B33" s="463" t="str">
        <f>'2 - CONTEXTO'!E44</f>
        <v>Gestión del Talento Humano</v>
      </c>
      <c r="C33" s="337"/>
      <c r="D33" s="464" t="s">
        <v>358</v>
      </c>
      <c r="E33" s="464" t="str">
        <f>'2 - CONTEXTO'!K44</f>
        <v>1. Subdirección de Talento Humano.
2. Secretaría General.</v>
      </c>
      <c r="F33" s="361" t="s">
        <v>359</v>
      </c>
      <c r="G33" s="316"/>
      <c r="H33" s="466" t="s">
        <v>360</v>
      </c>
      <c r="I33" s="316"/>
      <c r="J33" s="361" t="s">
        <v>361</v>
      </c>
      <c r="K33" s="316"/>
      <c r="L33" s="466" t="s">
        <v>362</v>
      </c>
      <c r="M33" s="316"/>
      <c r="N33" s="361" t="s">
        <v>359</v>
      </c>
      <c r="O33" s="316"/>
      <c r="P33" s="101" t="s">
        <v>157</v>
      </c>
      <c r="Q33" s="101" t="s">
        <v>157</v>
      </c>
      <c r="R33" s="101" t="s">
        <v>157</v>
      </c>
      <c r="S33" s="102" t="s">
        <v>157</v>
      </c>
      <c r="T33" s="1"/>
      <c r="U33" s="1"/>
      <c r="V33" s="1"/>
      <c r="W33" s="1"/>
      <c r="X33" s="1"/>
      <c r="Y33" s="1"/>
      <c r="Z33" s="1"/>
    </row>
    <row r="34" spans="1:26" ht="55.5" customHeight="1" x14ac:dyDescent="0.25">
      <c r="A34" s="1"/>
      <c r="B34" s="338"/>
      <c r="C34" s="339"/>
      <c r="D34" s="465"/>
      <c r="E34" s="465"/>
      <c r="F34" s="361" t="s">
        <v>363</v>
      </c>
      <c r="G34" s="316"/>
      <c r="H34" s="466" t="s">
        <v>364</v>
      </c>
      <c r="I34" s="316"/>
      <c r="J34" s="361" t="s">
        <v>365</v>
      </c>
      <c r="K34" s="316"/>
      <c r="L34" s="466" t="s">
        <v>362</v>
      </c>
      <c r="M34" s="316"/>
      <c r="N34" s="361" t="s">
        <v>363</v>
      </c>
      <c r="O34" s="316"/>
      <c r="P34" s="101" t="s">
        <v>157</v>
      </c>
      <c r="Q34" s="101" t="s">
        <v>157</v>
      </c>
      <c r="R34" s="101" t="s">
        <v>157</v>
      </c>
      <c r="S34" s="102" t="s">
        <v>157</v>
      </c>
      <c r="T34" s="1"/>
      <c r="U34" s="1"/>
      <c r="V34" s="1"/>
      <c r="W34" s="1"/>
      <c r="X34" s="1"/>
      <c r="Y34" s="1"/>
      <c r="Z34" s="1"/>
    </row>
    <row r="35" spans="1:26" ht="39.75" customHeight="1" x14ac:dyDescent="0.25">
      <c r="A35" s="1"/>
      <c r="B35" s="338"/>
      <c r="C35" s="339"/>
      <c r="D35" s="465"/>
      <c r="E35" s="465"/>
      <c r="F35" s="361" t="s">
        <v>366</v>
      </c>
      <c r="G35" s="316"/>
      <c r="H35" s="466" t="s">
        <v>367</v>
      </c>
      <c r="I35" s="316"/>
      <c r="J35" s="361" t="s">
        <v>365</v>
      </c>
      <c r="K35" s="316"/>
      <c r="L35" s="466" t="s">
        <v>362</v>
      </c>
      <c r="M35" s="316"/>
      <c r="N35" s="361" t="s">
        <v>366</v>
      </c>
      <c r="O35" s="316"/>
      <c r="P35" s="101" t="s">
        <v>157</v>
      </c>
      <c r="Q35" s="101" t="s">
        <v>157</v>
      </c>
      <c r="R35" s="101" t="s">
        <v>157</v>
      </c>
      <c r="S35" s="102" t="s">
        <v>157</v>
      </c>
      <c r="T35" s="1"/>
      <c r="U35" s="1"/>
      <c r="V35" s="1"/>
      <c r="W35" s="1"/>
      <c r="X35" s="1"/>
      <c r="Y35" s="1"/>
      <c r="Z35" s="1"/>
    </row>
    <row r="36" spans="1:26" ht="48" customHeight="1" x14ac:dyDescent="0.25">
      <c r="A36" s="1"/>
      <c r="B36" s="333"/>
      <c r="C36" s="334"/>
      <c r="D36" s="385"/>
      <c r="E36" s="385"/>
      <c r="F36" s="361" t="s">
        <v>368</v>
      </c>
      <c r="G36" s="316"/>
      <c r="H36" s="466" t="s">
        <v>369</v>
      </c>
      <c r="I36" s="316"/>
      <c r="J36" s="361" t="s">
        <v>370</v>
      </c>
      <c r="K36" s="316"/>
      <c r="L36" s="466" t="s">
        <v>362</v>
      </c>
      <c r="M36" s="316"/>
      <c r="N36" s="361" t="s">
        <v>368</v>
      </c>
      <c r="O36" s="316"/>
      <c r="P36" s="101" t="s">
        <v>157</v>
      </c>
      <c r="Q36" s="101" t="s">
        <v>157</v>
      </c>
      <c r="R36" s="101" t="s">
        <v>157</v>
      </c>
      <c r="S36" s="102" t="s">
        <v>157</v>
      </c>
      <c r="T36" s="1"/>
      <c r="U36" s="1"/>
      <c r="V36" s="1"/>
      <c r="W36" s="1"/>
      <c r="X36" s="1"/>
      <c r="Y36" s="1"/>
      <c r="Z36" s="1"/>
    </row>
    <row r="37" spans="1:26" ht="60.75" customHeight="1" x14ac:dyDescent="0.25">
      <c r="A37" s="1"/>
      <c r="B37" s="463" t="str">
        <f>'2 - CONTEXTO'!E45</f>
        <v>Apoyo Jurídico</v>
      </c>
      <c r="C37" s="337"/>
      <c r="D37" s="464" t="s">
        <v>371</v>
      </c>
      <c r="E37" s="464" t="str">
        <f>'2 - CONTEXTO'!K45</f>
        <v>1. Oficina Jurídica</v>
      </c>
      <c r="F37" s="361" t="s">
        <v>372</v>
      </c>
      <c r="G37" s="316"/>
      <c r="H37" s="466" t="s">
        <v>373</v>
      </c>
      <c r="I37" s="316"/>
      <c r="J37" s="361" t="s">
        <v>374</v>
      </c>
      <c r="K37" s="316"/>
      <c r="L37" s="466" t="s">
        <v>375</v>
      </c>
      <c r="M37" s="316"/>
      <c r="N37" s="361" t="s">
        <v>372</v>
      </c>
      <c r="O37" s="316"/>
      <c r="P37" s="101" t="s">
        <v>157</v>
      </c>
      <c r="Q37" s="101" t="s">
        <v>157</v>
      </c>
      <c r="R37" s="101" t="s">
        <v>157</v>
      </c>
      <c r="S37" s="102" t="s">
        <v>157</v>
      </c>
      <c r="T37" s="1"/>
      <c r="U37" s="1"/>
      <c r="V37" s="1"/>
      <c r="W37" s="1"/>
      <c r="X37" s="1"/>
      <c r="Y37" s="1"/>
      <c r="Z37" s="1"/>
    </row>
    <row r="38" spans="1:26" ht="63.75" customHeight="1" x14ac:dyDescent="0.25">
      <c r="A38" s="1"/>
      <c r="B38" s="338"/>
      <c r="C38" s="339"/>
      <c r="D38" s="465"/>
      <c r="E38" s="465"/>
      <c r="F38" s="361" t="s">
        <v>376</v>
      </c>
      <c r="G38" s="316"/>
      <c r="H38" s="466" t="s">
        <v>377</v>
      </c>
      <c r="I38" s="316"/>
      <c r="J38" s="361" t="s">
        <v>374</v>
      </c>
      <c r="K38" s="316"/>
      <c r="L38" s="466" t="s">
        <v>300</v>
      </c>
      <c r="M38" s="316"/>
      <c r="N38" s="361" t="s">
        <v>376</v>
      </c>
      <c r="O38" s="316"/>
      <c r="P38" s="101" t="s">
        <v>157</v>
      </c>
      <c r="Q38" s="101" t="s">
        <v>157</v>
      </c>
      <c r="R38" s="101" t="s">
        <v>157</v>
      </c>
      <c r="S38" s="102" t="s">
        <v>157</v>
      </c>
      <c r="T38" s="1"/>
      <c r="U38" s="1"/>
      <c r="V38" s="1"/>
      <c r="W38" s="1"/>
      <c r="X38" s="1"/>
      <c r="Y38" s="1"/>
      <c r="Z38" s="1"/>
    </row>
    <row r="39" spans="1:26" ht="51.75" customHeight="1" x14ac:dyDescent="0.25">
      <c r="A39" s="1"/>
      <c r="B39" s="338"/>
      <c r="C39" s="339"/>
      <c r="D39" s="465"/>
      <c r="E39" s="465"/>
      <c r="F39" s="361" t="s">
        <v>378</v>
      </c>
      <c r="G39" s="316"/>
      <c r="H39" s="466" t="s">
        <v>379</v>
      </c>
      <c r="I39" s="316"/>
      <c r="J39" s="361" t="s">
        <v>380</v>
      </c>
      <c r="K39" s="316"/>
      <c r="L39" s="466" t="s">
        <v>300</v>
      </c>
      <c r="M39" s="316"/>
      <c r="N39" s="361" t="s">
        <v>378</v>
      </c>
      <c r="O39" s="316"/>
      <c r="P39" s="101" t="s">
        <v>157</v>
      </c>
      <c r="Q39" s="101" t="s">
        <v>157</v>
      </c>
      <c r="R39" s="101" t="s">
        <v>157</v>
      </c>
      <c r="S39" s="102" t="s">
        <v>157</v>
      </c>
      <c r="T39" s="1"/>
      <c r="U39" s="1"/>
      <c r="V39" s="1"/>
      <c r="W39" s="1"/>
      <c r="X39" s="1"/>
      <c r="Y39" s="1"/>
      <c r="Z39" s="1"/>
    </row>
    <row r="40" spans="1:26" ht="49.5" customHeight="1" x14ac:dyDescent="0.25">
      <c r="A40" s="1"/>
      <c r="B40" s="333"/>
      <c r="C40" s="334"/>
      <c r="D40" s="385"/>
      <c r="E40" s="385"/>
      <c r="F40" s="361" t="s">
        <v>381</v>
      </c>
      <c r="G40" s="316"/>
      <c r="H40" s="466" t="s">
        <v>382</v>
      </c>
      <c r="I40" s="316"/>
      <c r="J40" s="361" t="s">
        <v>383</v>
      </c>
      <c r="K40" s="316"/>
      <c r="L40" s="466" t="s">
        <v>300</v>
      </c>
      <c r="M40" s="316"/>
      <c r="N40" s="361" t="s">
        <v>381</v>
      </c>
      <c r="O40" s="316"/>
      <c r="P40" s="101" t="s">
        <v>157</v>
      </c>
      <c r="Q40" s="101" t="s">
        <v>157</v>
      </c>
      <c r="R40" s="101" t="s">
        <v>157</v>
      </c>
      <c r="S40" s="102" t="s">
        <v>157</v>
      </c>
      <c r="T40" s="1"/>
      <c r="U40" s="1"/>
      <c r="V40" s="1"/>
      <c r="W40" s="1"/>
      <c r="X40" s="1"/>
      <c r="Y40" s="1"/>
      <c r="Z40" s="1"/>
    </row>
    <row r="41" spans="1:26" ht="78.75" customHeight="1" x14ac:dyDescent="0.25">
      <c r="A41" s="1"/>
      <c r="B41" s="463" t="str">
        <f>'2 - CONTEXTO'!E46</f>
        <v>Adquisición de Bienes y Servicios</v>
      </c>
      <c r="C41" s="337"/>
      <c r="D41" s="464" t="s">
        <v>384</v>
      </c>
      <c r="E41" s="464" t="str">
        <f>'2 - CONTEXTO'!K46</f>
        <v>1. Subdirección Administrativa y Financiera.
2. Secretaría General.</v>
      </c>
      <c r="F41" s="361" t="s">
        <v>385</v>
      </c>
      <c r="G41" s="316"/>
      <c r="H41" s="466" t="s">
        <v>386</v>
      </c>
      <c r="I41" s="316"/>
      <c r="J41" s="361" t="s">
        <v>387</v>
      </c>
      <c r="K41" s="316"/>
      <c r="L41" s="466" t="s">
        <v>388</v>
      </c>
      <c r="M41" s="316"/>
      <c r="N41" s="361" t="s">
        <v>385</v>
      </c>
      <c r="O41" s="316"/>
      <c r="P41" s="101" t="s">
        <v>157</v>
      </c>
      <c r="Q41" s="101" t="s">
        <v>157</v>
      </c>
      <c r="R41" s="101" t="s">
        <v>157</v>
      </c>
      <c r="S41" s="102" t="s">
        <v>157</v>
      </c>
      <c r="T41" s="1"/>
      <c r="U41" s="1"/>
      <c r="V41" s="1"/>
      <c r="W41" s="1"/>
      <c r="X41" s="1"/>
      <c r="Y41" s="1"/>
      <c r="Z41" s="1"/>
    </row>
    <row r="42" spans="1:26" ht="89.25" customHeight="1" x14ac:dyDescent="0.25">
      <c r="A42" s="1"/>
      <c r="B42" s="333"/>
      <c r="C42" s="334"/>
      <c r="D42" s="385"/>
      <c r="E42" s="385"/>
      <c r="F42" s="361" t="s">
        <v>389</v>
      </c>
      <c r="G42" s="316"/>
      <c r="H42" s="466" t="s">
        <v>390</v>
      </c>
      <c r="I42" s="316"/>
      <c r="J42" s="361" t="s">
        <v>391</v>
      </c>
      <c r="K42" s="316"/>
      <c r="L42" s="466" t="s">
        <v>300</v>
      </c>
      <c r="M42" s="316"/>
      <c r="N42" s="361" t="s">
        <v>389</v>
      </c>
      <c r="O42" s="316"/>
      <c r="P42" s="101" t="s">
        <v>157</v>
      </c>
      <c r="Q42" s="101" t="s">
        <v>157</v>
      </c>
      <c r="R42" s="101" t="s">
        <v>157</v>
      </c>
      <c r="S42" s="102" t="s">
        <v>157</v>
      </c>
      <c r="T42" s="1"/>
      <c r="U42" s="1"/>
      <c r="V42" s="1"/>
      <c r="W42" s="1"/>
      <c r="X42" s="1"/>
      <c r="Y42" s="1"/>
      <c r="Z42" s="1"/>
    </row>
    <row r="43" spans="1:26" ht="65.25" customHeight="1" x14ac:dyDescent="0.25">
      <c r="A43" s="1"/>
      <c r="B43" s="463" t="str">
        <f>'2 - CONTEXTO'!E47</f>
        <v>Administración de Bienes y Servicios</v>
      </c>
      <c r="C43" s="337"/>
      <c r="D43" s="464" t="s">
        <v>392</v>
      </c>
      <c r="E43" s="464" t="str">
        <f>'2 - CONTEXTO'!K47</f>
        <v>1. Subdirección Administrativa y Financiera.
2. Secretaría General.</v>
      </c>
      <c r="F43" s="361" t="s">
        <v>393</v>
      </c>
      <c r="G43" s="316"/>
      <c r="H43" s="466" t="s">
        <v>394</v>
      </c>
      <c r="I43" s="316"/>
      <c r="J43" s="361" t="s">
        <v>395</v>
      </c>
      <c r="K43" s="316"/>
      <c r="L43" s="466" t="s">
        <v>396</v>
      </c>
      <c r="M43" s="316"/>
      <c r="N43" s="361" t="s">
        <v>393</v>
      </c>
      <c r="O43" s="316"/>
      <c r="P43" s="101" t="s">
        <v>157</v>
      </c>
      <c r="Q43" s="101" t="s">
        <v>157</v>
      </c>
      <c r="R43" s="101" t="s">
        <v>157</v>
      </c>
      <c r="S43" s="102" t="s">
        <v>157</v>
      </c>
      <c r="T43" s="1"/>
      <c r="U43" s="1"/>
      <c r="V43" s="1"/>
      <c r="W43" s="1"/>
      <c r="X43" s="1"/>
      <c r="Y43" s="1"/>
      <c r="Z43" s="1"/>
    </row>
    <row r="44" spans="1:26" ht="63.75" customHeight="1" x14ac:dyDescent="0.25">
      <c r="A44" s="1"/>
      <c r="B44" s="333"/>
      <c r="C44" s="334"/>
      <c r="D44" s="385"/>
      <c r="E44" s="385"/>
      <c r="F44" s="361" t="s">
        <v>397</v>
      </c>
      <c r="G44" s="316"/>
      <c r="H44" s="466" t="s">
        <v>398</v>
      </c>
      <c r="I44" s="316"/>
      <c r="J44" s="361" t="s">
        <v>399</v>
      </c>
      <c r="K44" s="316"/>
      <c r="L44" s="466" t="s">
        <v>400</v>
      </c>
      <c r="M44" s="316"/>
      <c r="N44" s="361" t="s">
        <v>397</v>
      </c>
      <c r="O44" s="316"/>
      <c r="P44" s="101" t="s">
        <v>157</v>
      </c>
      <c r="Q44" s="101" t="s">
        <v>157</v>
      </c>
      <c r="R44" s="101" t="s">
        <v>157</v>
      </c>
      <c r="S44" s="102" t="s">
        <v>157</v>
      </c>
      <c r="T44" s="1"/>
      <c r="U44" s="1"/>
      <c r="V44" s="1"/>
      <c r="W44" s="1"/>
      <c r="X44" s="1"/>
      <c r="Y44" s="1"/>
      <c r="Z44" s="1"/>
    </row>
    <row r="45" spans="1:26" ht="99" customHeight="1" x14ac:dyDescent="0.25">
      <c r="A45" s="1"/>
      <c r="B45" s="467" t="str">
        <f>'2 - CONTEXTO'!E48</f>
        <v>Gestión Financiera</v>
      </c>
      <c r="C45" s="316"/>
      <c r="D45" s="99" t="s">
        <v>401</v>
      </c>
      <c r="E45" s="99" t="str">
        <f>'2 - CONTEXTO'!K48</f>
        <v xml:space="preserve">1. Secretaría General.
2. Subdirección Administrativa y Financiera.
3. Subdirección de Administracion de Tierras de la Nación.
4. Oficina de Planeación </v>
      </c>
      <c r="F45" s="361" t="s">
        <v>402</v>
      </c>
      <c r="G45" s="316"/>
      <c r="H45" s="466" t="s">
        <v>403</v>
      </c>
      <c r="I45" s="316"/>
      <c r="J45" s="361" t="s">
        <v>404</v>
      </c>
      <c r="K45" s="316"/>
      <c r="L45" s="466" t="s">
        <v>405</v>
      </c>
      <c r="M45" s="316"/>
      <c r="N45" s="361" t="s">
        <v>402</v>
      </c>
      <c r="O45" s="316"/>
      <c r="P45" s="101" t="s">
        <v>157</v>
      </c>
      <c r="Q45" s="101" t="s">
        <v>157</v>
      </c>
      <c r="R45" s="101" t="s">
        <v>157</v>
      </c>
      <c r="S45" s="102" t="s">
        <v>157</v>
      </c>
      <c r="T45" s="1"/>
      <c r="U45" s="1"/>
      <c r="V45" s="1"/>
      <c r="W45" s="1"/>
      <c r="X45" s="1"/>
      <c r="Y45" s="1"/>
      <c r="Z45" s="1"/>
    </row>
    <row r="46" spans="1:26" ht="15.75" customHeight="1" x14ac:dyDescent="0.3">
      <c r="A46" s="1"/>
      <c r="B46" s="6"/>
      <c r="C46" s="42"/>
      <c r="D46" s="42"/>
      <c r="E46" s="42"/>
      <c r="F46" s="42"/>
      <c r="G46" s="43"/>
      <c r="H46" s="43"/>
      <c r="I46" s="43"/>
      <c r="J46" s="43"/>
      <c r="K46" s="43"/>
      <c r="L46" s="43"/>
      <c r="M46" s="43"/>
      <c r="N46" s="8"/>
      <c r="O46" s="8"/>
      <c r="P46" s="8"/>
      <c r="Q46" s="8"/>
      <c r="R46" s="8"/>
      <c r="S46" s="10"/>
      <c r="T46" s="1"/>
      <c r="U46" s="1"/>
      <c r="V46" s="1"/>
      <c r="W46" s="1"/>
      <c r="X46" s="1"/>
      <c r="Y46" s="1"/>
      <c r="Z46" s="1"/>
    </row>
    <row r="47" spans="1:26" ht="15.75" customHeight="1" x14ac:dyDescent="0.25">
      <c r="A47" s="1"/>
      <c r="B47" s="6"/>
      <c r="C47" s="8"/>
      <c r="D47" s="8"/>
      <c r="E47" s="8"/>
      <c r="F47" s="8"/>
      <c r="G47" s="8"/>
      <c r="H47" s="8"/>
      <c r="I47" s="8"/>
      <c r="J47" s="8"/>
      <c r="K47" s="8"/>
      <c r="L47" s="8"/>
      <c r="M47" s="8"/>
      <c r="N47" s="8"/>
      <c r="O47" s="8"/>
      <c r="P47" s="8"/>
      <c r="Q47" s="8"/>
      <c r="R47" s="8"/>
      <c r="S47" s="10"/>
      <c r="T47" s="1"/>
      <c r="U47" s="1"/>
      <c r="V47" s="1"/>
      <c r="W47" s="1"/>
      <c r="X47" s="1"/>
      <c r="Y47" s="1"/>
      <c r="Z47" s="1"/>
    </row>
    <row r="48" spans="1:26" ht="69" customHeight="1" x14ac:dyDescent="0.25">
      <c r="A48" s="1"/>
      <c r="B48" s="46"/>
      <c r="C48" s="47"/>
      <c r="D48" s="47"/>
      <c r="E48" s="47"/>
      <c r="F48" s="47"/>
      <c r="G48" s="47"/>
      <c r="H48" s="47"/>
      <c r="I48" s="47"/>
      <c r="J48" s="47"/>
      <c r="K48" s="47"/>
      <c r="L48" s="47"/>
      <c r="M48" s="47"/>
      <c r="N48" s="47"/>
      <c r="O48" s="47"/>
      <c r="P48" s="47"/>
      <c r="Q48" s="47"/>
      <c r="R48" s="47"/>
      <c r="S48" s="49"/>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9">
    <mergeCell ref="E23:E29"/>
    <mergeCell ref="F27:G27"/>
    <mergeCell ref="F28:G28"/>
    <mergeCell ref="F29:G29"/>
    <mergeCell ref="L28:M28"/>
    <mergeCell ref="N28:O28"/>
    <mergeCell ref="L29:M29"/>
    <mergeCell ref="N29:O29"/>
    <mergeCell ref="F25:G25"/>
    <mergeCell ref="H25:I25"/>
    <mergeCell ref="J25:K25"/>
    <mergeCell ref="L25:M25"/>
    <mergeCell ref="H23:I23"/>
    <mergeCell ref="F26:G26"/>
    <mergeCell ref="H26:I26"/>
    <mergeCell ref="J26:K26"/>
    <mergeCell ref="L26:M26"/>
    <mergeCell ref="L24:M24"/>
    <mergeCell ref="N24:O24"/>
    <mergeCell ref="H27:I27"/>
    <mergeCell ref="J27:K27"/>
    <mergeCell ref="N36:O36"/>
    <mergeCell ref="H31:I31"/>
    <mergeCell ref="J31:K31"/>
    <mergeCell ref="L31:M31"/>
    <mergeCell ref="N31:O31"/>
    <mergeCell ref="H29:I29"/>
    <mergeCell ref="J29:K29"/>
    <mergeCell ref="N32:O32"/>
    <mergeCell ref="N33:O33"/>
    <mergeCell ref="N34:O34"/>
    <mergeCell ref="N35:O35"/>
    <mergeCell ref="B30:C31"/>
    <mergeCell ref="D30:D31"/>
    <mergeCell ref="E30:E31"/>
    <mergeCell ref="H30:I30"/>
    <mergeCell ref="J30:K30"/>
    <mergeCell ref="L30:M30"/>
    <mergeCell ref="N30:O30"/>
    <mergeCell ref="B23:C29"/>
    <mergeCell ref="D23:D29"/>
    <mergeCell ref="J23:K23"/>
    <mergeCell ref="L23:M23"/>
    <mergeCell ref="N23:O23"/>
    <mergeCell ref="N25:O25"/>
    <mergeCell ref="N26:O26"/>
    <mergeCell ref="F23:G23"/>
    <mergeCell ref="F24:G24"/>
    <mergeCell ref="H24:I24"/>
    <mergeCell ref="F30:G30"/>
    <mergeCell ref="F31:G31"/>
    <mergeCell ref="L27:M27"/>
    <mergeCell ref="N27:O27"/>
    <mergeCell ref="H28:I28"/>
    <mergeCell ref="J28:K28"/>
    <mergeCell ref="J24:K24"/>
    <mergeCell ref="H43:I43"/>
    <mergeCell ref="J43:K43"/>
    <mergeCell ref="L43:M43"/>
    <mergeCell ref="N43:O43"/>
    <mergeCell ref="H41:I41"/>
    <mergeCell ref="J41:K41"/>
    <mergeCell ref="L41:M41"/>
    <mergeCell ref="N41:O41"/>
    <mergeCell ref="J42:K42"/>
    <mergeCell ref="L42:M42"/>
    <mergeCell ref="N42:O42"/>
    <mergeCell ref="L40:M40"/>
    <mergeCell ref="N40:O40"/>
    <mergeCell ref="B37:C40"/>
    <mergeCell ref="B41:C42"/>
    <mergeCell ref="D41:D42"/>
    <mergeCell ref="E41:E42"/>
    <mergeCell ref="F37:G37"/>
    <mergeCell ref="F39:G39"/>
    <mergeCell ref="F41:G41"/>
    <mergeCell ref="F42:G42"/>
    <mergeCell ref="F38:G38"/>
    <mergeCell ref="H38:I38"/>
    <mergeCell ref="H39:I39"/>
    <mergeCell ref="H42:I42"/>
    <mergeCell ref="L37:M37"/>
    <mergeCell ref="N37:O37"/>
    <mergeCell ref="L38:M38"/>
    <mergeCell ref="N38:O38"/>
    <mergeCell ref="J39:K39"/>
    <mergeCell ref="L39:M39"/>
    <mergeCell ref="N39:O39"/>
    <mergeCell ref="B43:C44"/>
    <mergeCell ref="D43:D44"/>
    <mergeCell ref="E43:E44"/>
    <mergeCell ref="B45:C45"/>
    <mergeCell ref="H35:I35"/>
    <mergeCell ref="D37:D40"/>
    <mergeCell ref="E37:E40"/>
    <mergeCell ref="H37:I37"/>
    <mergeCell ref="J37:K37"/>
    <mergeCell ref="J38:K38"/>
    <mergeCell ref="J40:K40"/>
    <mergeCell ref="J44:K44"/>
    <mergeCell ref="F35:G35"/>
    <mergeCell ref="F36:G36"/>
    <mergeCell ref="H36:I36"/>
    <mergeCell ref="J36:K36"/>
    <mergeCell ref="F45:G45"/>
    <mergeCell ref="H45:I45"/>
    <mergeCell ref="F43:G43"/>
    <mergeCell ref="F44:G44"/>
    <mergeCell ref="H44:I44"/>
    <mergeCell ref="J35:K35"/>
    <mergeCell ref="F40:G40"/>
    <mergeCell ref="H40:I40"/>
    <mergeCell ref="L44:M44"/>
    <mergeCell ref="N44:O44"/>
    <mergeCell ref="J45:K45"/>
    <mergeCell ref="L45:M45"/>
    <mergeCell ref="N45:O45"/>
    <mergeCell ref="L10:M11"/>
    <mergeCell ref="N10:O11"/>
    <mergeCell ref="B7:S7"/>
    <mergeCell ref="B8:S8"/>
    <mergeCell ref="B9:S9"/>
    <mergeCell ref="D10:D11"/>
    <mergeCell ref="E10:E11"/>
    <mergeCell ref="F10:G11"/>
    <mergeCell ref="P10:S10"/>
    <mergeCell ref="H10:I11"/>
    <mergeCell ref="J10:K11"/>
    <mergeCell ref="F12:G12"/>
    <mergeCell ref="H12:I12"/>
    <mergeCell ref="J12:K12"/>
    <mergeCell ref="L12:M12"/>
    <mergeCell ref="N12:O12"/>
    <mergeCell ref="J13:K13"/>
    <mergeCell ref="L13:M13"/>
    <mergeCell ref="N13:O13"/>
    <mergeCell ref="N4:O4"/>
    <mergeCell ref="P4:S4"/>
    <mergeCell ref="F5:G5"/>
    <mergeCell ref="H5:M5"/>
    <mergeCell ref="N5:O6"/>
    <mergeCell ref="P5:S6"/>
    <mergeCell ref="F6:G6"/>
    <mergeCell ref="H6:M6"/>
    <mergeCell ref="B3:E6"/>
    <mergeCell ref="F3:G3"/>
    <mergeCell ref="H3:M3"/>
    <mergeCell ref="N3:O3"/>
    <mergeCell ref="P3:S3"/>
    <mergeCell ref="F4:G4"/>
    <mergeCell ref="H4:M4"/>
    <mergeCell ref="L18:M18"/>
    <mergeCell ref="B16:C18"/>
    <mergeCell ref="D16:D18"/>
    <mergeCell ref="E16:E18"/>
    <mergeCell ref="H16:I16"/>
    <mergeCell ref="J16:K16"/>
    <mergeCell ref="L16:M16"/>
    <mergeCell ref="N16:O16"/>
    <mergeCell ref="N18:O18"/>
    <mergeCell ref="J17:K17"/>
    <mergeCell ref="L17:M17"/>
    <mergeCell ref="N17:O17"/>
    <mergeCell ref="L21:M21"/>
    <mergeCell ref="N21:O21"/>
    <mergeCell ref="B10:C11"/>
    <mergeCell ref="B12:C12"/>
    <mergeCell ref="B13:C14"/>
    <mergeCell ref="D13:D14"/>
    <mergeCell ref="E13:E14"/>
    <mergeCell ref="F13:G13"/>
    <mergeCell ref="H13:I13"/>
    <mergeCell ref="F16:G16"/>
    <mergeCell ref="F17:G17"/>
    <mergeCell ref="H17:I17"/>
    <mergeCell ref="F14:G14"/>
    <mergeCell ref="H14:I14"/>
    <mergeCell ref="J14:K14"/>
    <mergeCell ref="L14:M14"/>
    <mergeCell ref="N14:O14"/>
    <mergeCell ref="B15:C15"/>
    <mergeCell ref="F15:G15"/>
    <mergeCell ref="H15:I15"/>
    <mergeCell ref="J15:K15"/>
    <mergeCell ref="L15:M15"/>
    <mergeCell ref="N15:O15"/>
    <mergeCell ref="J18:K18"/>
    <mergeCell ref="B22:C22"/>
    <mergeCell ref="F22:G22"/>
    <mergeCell ref="H22:I22"/>
    <mergeCell ref="J22:K22"/>
    <mergeCell ref="L22:M22"/>
    <mergeCell ref="N22:O22"/>
    <mergeCell ref="F18:G18"/>
    <mergeCell ref="H18:I18"/>
    <mergeCell ref="B19:C21"/>
    <mergeCell ref="D19:D21"/>
    <mergeCell ref="E19:E21"/>
    <mergeCell ref="F19:G19"/>
    <mergeCell ref="H19:I19"/>
    <mergeCell ref="J19:K19"/>
    <mergeCell ref="L19:M19"/>
    <mergeCell ref="N19:O19"/>
    <mergeCell ref="F20:G20"/>
    <mergeCell ref="H20:I20"/>
    <mergeCell ref="J20:K20"/>
    <mergeCell ref="L20:M20"/>
    <mergeCell ref="N20:O20"/>
    <mergeCell ref="F21:G21"/>
    <mergeCell ref="H21:I21"/>
    <mergeCell ref="J21:K21"/>
    <mergeCell ref="B33:C36"/>
    <mergeCell ref="D33:D36"/>
    <mergeCell ref="E33:E36"/>
    <mergeCell ref="F33:G33"/>
    <mergeCell ref="F34:G34"/>
    <mergeCell ref="J33:K33"/>
    <mergeCell ref="L33:M33"/>
    <mergeCell ref="B32:C32"/>
    <mergeCell ref="F32:G32"/>
    <mergeCell ref="H32:I32"/>
    <mergeCell ref="J32:K32"/>
    <mergeCell ref="L32:M32"/>
    <mergeCell ref="L36:M36"/>
    <mergeCell ref="H33:I33"/>
    <mergeCell ref="H34:I34"/>
    <mergeCell ref="J34:K34"/>
    <mergeCell ref="L34:M34"/>
    <mergeCell ref="L35:M35"/>
  </mergeCells>
  <pageMargins left="0.7" right="0.7" top="0.75" bottom="0.75" header="0" footer="0"/>
  <pageSetup paperSize="14"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'0 - CALOR'!$O$42:$P$42</xm:f>
          </x14:formula1>
          <xm:sqref>P12:S45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workbookViewId="0">
      <pane xSplit="6" ySplit="10" topLeftCell="G11" activePane="bottomRight" state="frozen"/>
      <selection pane="topRight" activeCell="G1" sqref="G1"/>
      <selection pane="bottomLeft" activeCell="A11" sqref="A11"/>
      <selection pane="bottomRight" activeCell="G11" sqref="G11"/>
    </sheetView>
  </sheetViews>
  <sheetFormatPr baseColWidth="10" defaultColWidth="12.625" defaultRowHeight="15" customHeight="1" x14ac:dyDescent="0.2"/>
  <cols>
    <col min="1" max="1" width="1.75" customWidth="1"/>
    <col min="2" max="2" width="15.5" customWidth="1"/>
    <col min="3" max="3" width="13" customWidth="1"/>
    <col min="4" max="4" width="28.75" customWidth="1"/>
    <col min="5" max="5" width="17.25" customWidth="1"/>
    <col min="6" max="6" width="27.25" customWidth="1"/>
    <col min="7" max="7" width="63.125" customWidth="1"/>
    <col min="8" max="8" width="8.375" customWidth="1"/>
    <col min="9" max="9" width="9.5" customWidth="1"/>
    <col min="10" max="10" width="9.375" customWidth="1"/>
    <col min="11" max="11" width="9.75" customWidth="1"/>
    <col min="12" max="12" width="10" customWidth="1"/>
    <col min="13" max="13" width="9.875" customWidth="1"/>
    <col min="14" max="14" width="9.75" customWidth="1"/>
    <col min="15" max="15" width="13.125" customWidth="1"/>
    <col min="16" max="16" width="8.625" customWidth="1"/>
    <col min="17" max="17" width="11.875" customWidth="1"/>
    <col min="18" max="18" width="10.25" customWidth="1"/>
    <col min="19" max="19" width="9.5" customWidth="1"/>
    <col min="20" max="20" width="7.125" customWidth="1"/>
    <col min="21" max="21" width="7.625" customWidth="1"/>
    <col min="22" max="22" width="9.5" customWidth="1"/>
    <col min="23" max="23" width="8.5" customWidth="1"/>
    <col min="24" max="24" width="9" customWidth="1"/>
    <col min="25" max="25" width="8.25" customWidth="1"/>
    <col min="26" max="26" width="7.875" customWidth="1"/>
    <col min="27" max="27" width="10.375" customWidth="1"/>
    <col min="28" max="28" width="17.375" customWidth="1"/>
    <col min="29" max="29" width="28.625" customWidth="1"/>
    <col min="30" max="30" width="27.875" customWidth="1"/>
  </cols>
  <sheetData>
    <row r="1" spans="1:30" ht="11.2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ht="39" customHeight="1" x14ac:dyDescent="0.25">
      <c r="A2" s="2"/>
      <c r="B2" s="408"/>
      <c r="C2" s="349"/>
      <c r="D2" s="409"/>
      <c r="E2" s="410" t="s">
        <v>0</v>
      </c>
      <c r="F2" s="411"/>
      <c r="G2" s="412" t="s">
        <v>1</v>
      </c>
      <c r="H2" s="343"/>
      <c r="I2" s="343"/>
      <c r="J2" s="343"/>
      <c r="K2" s="343"/>
      <c r="L2" s="343"/>
      <c r="M2" s="343"/>
      <c r="N2" s="343"/>
      <c r="O2" s="343"/>
      <c r="P2" s="343"/>
      <c r="Q2" s="343"/>
      <c r="R2" s="343"/>
      <c r="S2" s="343"/>
      <c r="T2" s="343"/>
      <c r="U2" s="343"/>
      <c r="V2" s="343"/>
      <c r="W2" s="343"/>
      <c r="X2" s="343"/>
      <c r="Y2" s="343"/>
      <c r="Z2" s="343"/>
      <c r="AA2" s="343"/>
      <c r="AB2" s="411"/>
      <c r="AC2" s="104" t="s">
        <v>2</v>
      </c>
      <c r="AD2" s="105"/>
    </row>
    <row r="3" spans="1:30" ht="27.75" customHeight="1" x14ac:dyDescent="0.25">
      <c r="A3" s="2"/>
      <c r="B3" s="338"/>
      <c r="C3" s="448"/>
      <c r="D3" s="339"/>
      <c r="E3" s="394" t="s">
        <v>3</v>
      </c>
      <c r="F3" s="316"/>
      <c r="G3" s="396" t="s">
        <v>4</v>
      </c>
      <c r="H3" s="322"/>
      <c r="I3" s="322"/>
      <c r="J3" s="322"/>
      <c r="K3" s="322"/>
      <c r="L3" s="322"/>
      <c r="M3" s="322"/>
      <c r="N3" s="322"/>
      <c r="O3" s="322"/>
      <c r="P3" s="322"/>
      <c r="Q3" s="322"/>
      <c r="R3" s="322"/>
      <c r="S3" s="322"/>
      <c r="T3" s="322"/>
      <c r="U3" s="322"/>
      <c r="V3" s="322"/>
      <c r="W3" s="322"/>
      <c r="X3" s="322"/>
      <c r="Y3" s="322"/>
      <c r="Z3" s="322"/>
      <c r="AA3" s="322"/>
      <c r="AB3" s="316"/>
      <c r="AC3" s="106" t="s">
        <v>5</v>
      </c>
      <c r="AD3" s="107"/>
    </row>
    <row r="4" spans="1:30" ht="27.75" customHeight="1" x14ac:dyDescent="0.25">
      <c r="A4" s="2"/>
      <c r="B4" s="338"/>
      <c r="C4" s="448"/>
      <c r="D4" s="339"/>
      <c r="E4" s="394" t="s">
        <v>6</v>
      </c>
      <c r="F4" s="316"/>
      <c r="G4" s="396" t="s">
        <v>7</v>
      </c>
      <c r="H4" s="322"/>
      <c r="I4" s="322"/>
      <c r="J4" s="322"/>
      <c r="K4" s="322"/>
      <c r="L4" s="322"/>
      <c r="M4" s="322"/>
      <c r="N4" s="322"/>
      <c r="O4" s="322"/>
      <c r="P4" s="322"/>
      <c r="Q4" s="322"/>
      <c r="R4" s="322"/>
      <c r="S4" s="322"/>
      <c r="T4" s="322"/>
      <c r="U4" s="322"/>
      <c r="V4" s="322"/>
      <c r="W4" s="322"/>
      <c r="X4" s="322"/>
      <c r="Y4" s="322"/>
      <c r="Z4" s="322"/>
      <c r="AA4" s="322"/>
      <c r="AB4" s="316"/>
      <c r="AC4" s="489" t="s">
        <v>8</v>
      </c>
      <c r="AD4" s="461"/>
    </row>
    <row r="5" spans="1:30" ht="42" customHeight="1" x14ac:dyDescent="0.25">
      <c r="A5" s="2"/>
      <c r="B5" s="338"/>
      <c r="C5" s="448"/>
      <c r="D5" s="339"/>
      <c r="E5" s="414" t="s">
        <v>9</v>
      </c>
      <c r="F5" s="415"/>
      <c r="G5" s="416" t="s">
        <v>10</v>
      </c>
      <c r="H5" s="375"/>
      <c r="I5" s="375"/>
      <c r="J5" s="375"/>
      <c r="K5" s="375"/>
      <c r="L5" s="375"/>
      <c r="M5" s="375"/>
      <c r="N5" s="375"/>
      <c r="O5" s="375"/>
      <c r="P5" s="375"/>
      <c r="Q5" s="375"/>
      <c r="R5" s="375"/>
      <c r="S5" s="375"/>
      <c r="T5" s="375"/>
      <c r="U5" s="375"/>
      <c r="V5" s="375"/>
      <c r="W5" s="375"/>
      <c r="X5" s="375"/>
      <c r="Y5" s="375"/>
      <c r="Z5" s="375"/>
      <c r="AA5" s="375"/>
      <c r="AB5" s="337"/>
      <c r="AC5" s="490"/>
      <c r="AD5" s="403"/>
    </row>
    <row r="6" spans="1:30" ht="23.25" customHeight="1" x14ac:dyDescent="0.25">
      <c r="A6" s="1"/>
      <c r="B6" s="327" t="s">
        <v>406</v>
      </c>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9"/>
    </row>
    <row r="7" spans="1:30" ht="33" customHeight="1" x14ac:dyDescent="0.25">
      <c r="A7" s="1"/>
      <c r="B7" s="474" t="s">
        <v>407</v>
      </c>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7"/>
    </row>
    <row r="8" spans="1:30" ht="27.75" customHeight="1" x14ac:dyDescent="0.25">
      <c r="A8" s="1"/>
      <c r="B8" s="475" t="s">
        <v>408</v>
      </c>
      <c r="C8" s="322"/>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c r="AD8" s="323"/>
    </row>
    <row r="9" spans="1:30" ht="93" customHeight="1" x14ac:dyDescent="0.25">
      <c r="A9" s="1"/>
      <c r="B9" s="483" t="s">
        <v>9</v>
      </c>
      <c r="C9" s="337"/>
      <c r="D9" s="484" t="s">
        <v>252</v>
      </c>
      <c r="E9" s="486" t="s">
        <v>257</v>
      </c>
      <c r="F9" s="337"/>
      <c r="G9" s="487" t="s">
        <v>409</v>
      </c>
      <c r="H9" s="481" t="s">
        <v>410</v>
      </c>
      <c r="I9" s="322"/>
      <c r="J9" s="322"/>
      <c r="K9" s="322"/>
      <c r="L9" s="322"/>
      <c r="M9" s="322"/>
      <c r="N9" s="322"/>
      <c r="O9" s="322"/>
      <c r="P9" s="322"/>
      <c r="Q9" s="322"/>
      <c r="R9" s="322"/>
      <c r="S9" s="322"/>
      <c r="T9" s="322"/>
      <c r="U9" s="322"/>
      <c r="V9" s="322"/>
      <c r="W9" s="322"/>
      <c r="X9" s="322"/>
      <c r="Y9" s="322"/>
      <c r="Z9" s="322"/>
      <c r="AA9" s="322"/>
      <c r="AB9" s="316"/>
      <c r="AC9" s="482" t="s">
        <v>411</v>
      </c>
      <c r="AD9" s="485" t="s">
        <v>412</v>
      </c>
    </row>
    <row r="10" spans="1:30" ht="93" customHeight="1" x14ac:dyDescent="0.25">
      <c r="A10" s="1"/>
      <c r="B10" s="333"/>
      <c r="C10" s="334"/>
      <c r="D10" s="385"/>
      <c r="E10" s="387"/>
      <c r="F10" s="334"/>
      <c r="G10" s="488"/>
      <c r="H10" s="108" t="s">
        <v>161</v>
      </c>
      <c r="I10" s="108" t="s">
        <v>162</v>
      </c>
      <c r="J10" s="108" t="s">
        <v>165</v>
      </c>
      <c r="K10" s="108" t="s">
        <v>168</v>
      </c>
      <c r="L10" s="108" t="s">
        <v>171</v>
      </c>
      <c r="M10" s="108" t="s">
        <v>172</v>
      </c>
      <c r="N10" s="108" t="s">
        <v>173</v>
      </c>
      <c r="O10" s="108" t="s">
        <v>174</v>
      </c>
      <c r="P10" s="108" t="s">
        <v>175</v>
      </c>
      <c r="Q10" s="108" t="s">
        <v>176</v>
      </c>
      <c r="R10" s="108" t="s">
        <v>177</v>
      </c>
      <c r="S10" s="108" t="s">
        <v>178</v>
      </c>
      <c r="T10" s="108" t="s">
        <v>179</v>
      </c>
      <c r="U10" s="108" t="s">
        <v>180</v>
      </c>
      <c r="V10" s="108" t="s">
        <v>181</v>
      </c>
      <c r="W10" s="108" t="s">
        <v>182</v>
      </c>
      <c r="X10" s="108" t="s">
        <v>183</v>
      </c>
      <c r="Y10" s="108" t="s">
        <v>184</v>
      </c>
      <c r="Z10" s="108" t="s">
        <v>185</v>
      </c>
      <c r="AA10" s="108" t="s">
        <v>413</v>
      </c>
      <c r="AB10" s="109" t="s">
        <v>26</v>
      </c>
      <c r="AC10" s="385"/>
      <c r="AD10" s="389"/>
    </row>
    <row r="11" spans="1:30" ht="43.5" customHeight="1" x14ac:dyDescent="0.25">
      <c r="A11" s="1"/>
      <c r="B11" s="470" t="str">
        <f>'3-IDENTIFICACIÓN DEL RIESGO'!B12</f>
        <v>Direccionamiento Estratégico</v>
      </c>
      <c r="C11" s="316"/>
      <c r="D11" s="110" t="str">
        <f>'3-IDENTIFICACIÓN DEL RIESGO'!E12</f>
        <v>1. Oficina del Planeación.</v>
      </c>
      <c r="E11" s="361" t="str">
        <f>'3-IDENTIFICACIÓN DEL RIESGO'!N12</f>
        <v>Definición de lineamientos estratégicos para beneficiar grupos de interés contrarios a los objetivos de Reforma Rural Integral y de Ordenamiento Social de la Propiedad Rural</v>
      </c>
      <c r="F11" s="316"/>
      <c r="G11" s="111" t="s">
        <v>34</v>
      </c>
      <c r="H11" s="112" t="s">
        <v>158</v>
      </c>
      <c r="I11" s="112" t="s">
        <v>157</v>
      </c>
      <c r="J11" s="112" t="s">
        <v>157</v>
      </c>
      <c r="K11" s="112" t="s">
        <v>157</v>
      </c>
      <c r="L11" s="112" t="s">
        <v>157</v>
      </c>
      <c r="M11" s="112" t="s">
        <v>157</v>
      </c>
      <c r="N11" s="112" t="s">
        <v>158</v>
      </c>
      <c r="O11" s="112" t="s">
        <v>157</v>
      </c>
      <c r="P11" s="112" t="s">
        <v>158</v>
      </c>
      <c r="Q11" s="112" t="s">
        <v>157</v>
      </c>
      <c r="R11" s="112" t="s">
        <v>157</v>
      </c>
      <c r="S11" s="112" t="s">
        <v>157</v>
      </c>
      <c r="T11" s="112" t="s">
        <v>157</v>
      </c>
      <c r="U11" s="112" t="s">
        <v>157</v>
      </c>
      <c r="V11" s="112" t="s">
        <v>157</v>
      </c>
      <c r="W11" s="112" t="s">
        <v>158</v>
      </c>
      <c r="X11" s="112" t="s">
        <v>157</v>
      </c>
      <c r="Y11" s="112" t="s">
        <v>157</v>
      </c>
      <c r="Z11" s="112" t="s">
        <v>157</v>
      </c>
      <c r="AA11" s="112">
        <f t="shared" ref="AA11:AA16" si="0">COUNTIF(H11:Z11,"SI")</f>
        <v>15</v>
      </c>
      <c r="AB11" s="113" t="str">
        <f t="shared" ref="AB11:AB16" si="1">IF(AA11&lt;6,"Moderado",IF(AA11&lt;12,"Mayor",IF(AA11&lt;20,"Catastrófico")))</f>
        <v>Catastrófico</v>
      </c>
      <c r="AC11" s="114" t="str">
        <f t="shared" ref="AC11:AC16" si="2">IF(OR(AND(AB11="Moderado",G11="Rara Vez"),AND(AB11="Moderado",G11="Improbable")),"Moderado",IF(OR(AND(AB11="Mayor",G11="Improbable"),AND(AB11="Mayor",G11="Rara Vez"),AND(AB11="Moderado",G11="Probable"),AND(AB11="Moderado",G11="Posible")),"Alto",IF(OR(AND(AB11="Moderado",G11="Casi Seguro"),AND(AB11="Mayor",G11="Posible"),AND(AB11="Mayor",G11="Probable"),AND(AB11="Mayor",G11="Casi Seguro")),"Extremo",IF(AB11="Catastrófico","Extremo"))))</f>
        <v>Extremo</v>
      </c>
      <c r="AD11" s="90" t="s">
        <v>414</v>
      </c>
    </row>
    <row r="12" spans="1:30" ht="19.5" customHeight="1" x14ac:dyDescent="0.25">
      <c r="A12" s="1"/>
      <c r="B12" s="463" t="str">
        <f>'3-IDENTIFICACIÓN DEL RIESGO'!B13</f>
        <v>Comunicación y Gestión con Grupos de Interés.</v>
      </c>
      <c r="C12" s="337"/>
      <c r="D12" s="480" t="str">
        <f>'3-IDENTIFICACIÓN DEL RIESGO'!E13</f>
        <v>1. Dirección General.
2. Secretaría General.
3. Oficina de Planeación.
4. Oficina Jurídica.
5. Oficina del Inspector de la Gestión de Tierras.
6. Oficina de Control Interno.</v>
      </c>
      <c r="E12" s="361" t="str">
        <f>'3-IDENTIFICACIÓN DEL RIESGO'!N13</f>
        <v>Omisión de denuncias de corrupción para favorecer a un tercero</v>
      </c>
      <c r="F12" s="316"/>
      <c r="G12" s="111" t="s">
        <v>34</v>
      </c>
      <c r="H12" s="112" t="s">
        <v>157</v>
      </c>
      <c r="I12" s="112" t="s">
        <v>157</v>
      </c>
      <c r="J12" s="112" t="s">
        <v>157</v>
      </c>
      <c r="K12" s="112" t="s">
        <v>158</v>
      </c>
      <c r="L12" s="112" t="s">
        <v>157</v>
      </c>
      <c r="M12" s="112" t="s">
        <v>157</v>
      </c>
      <c r="N12" s="112" t="s">
        <v>158</v>
      </c>
      <c r="O12" s="112" t="s">
        <v>157</v>
      </c>
      <c r="P12" s="112" t="s">
        <v>157</v>
      </c>
      <c r="Q12" s="112" t="s">
        <v>157</v>
      </c>
      <c r="R12" s="112" t="s">
        <v>157</v>
      </c>
      <c r="S12" s="112" t="s">
        <v>157</v>
      </c>
      <c r="T12" s="112" t="s">
        <v>157</v>
      </c>
      <c r="U12" s="112" t="s">
        <v>157</v>
      </c>
      <c r="V12" s="112" t="s">
        <v>157</v>
      </c>
      <c r="W12" s="112" t="s">
        <v>158</v>
      </c>
      <c r="X12" s="112" t="s">
        <v>157</v>
      </c>
      <c r="Y12" s="112" t="s">
        <v>157</v>
      </c>
      <c r="Z12" s="112" t="s">
        <v>158</v>
      </c>
      <c r="AA12" s="112">
        <f t="shared" si="0"/>
        <v>15</v>
      </c>
      <c r="AB12" s="113" t="str">
        <f t="shared" si="1"/>
        <v>Catastrófico</v>
      </c>
      <c r="AC12" s="114" t="str">
        <f t="shared" si="2"/>
        <v>Extremo</v>
      </c>
      <c r="AD12" s="90" t="s">
        <v>414</v>
      </c>
    </row>
    <row r="13" spans="1:30" ht="43.5" customHeight="1" x14ac:dyDescent="0.25">
      <c r="A13" s="1"/>
      <c r="B13" s="333"/>
      <c r="C13" s="334"/>
      <c r="D13" s="385"/>
      <c r="E13" s="361" t="str">
        <f>'3-IDENTIFICACIÓN DEL RIESGO'!N14</f>
        <v>Alterar información destinada a la consolidación de los informes de gestión, para beneficio propio o favorecimiento de grupos de interés, partidos políticos o particulares.</v>
      </c>
      <c r="F13" s="316"/>
      <c r="G13" s="111" t="s">
        <v>45</v>
      </c>
      <c r="H13" s="112" t="s">
        <v>158</v>
      </c>
      <c r="I13" s="112" t="s">
        <v>157</v>
      </c>
      <c r="J13" s="112" t="s">
        <v>157</v>
      </c>
      <c r="K13" s="112" t="s">
        <v>157</v>
      </c>
      <c r="L13" s="112" t="s">
        <v>157</v>
      </c>
      <c r="M13" s="112" t="s">
        <v>158</v>
      </c>
      <c r="N13" s="112" t="s">
        <v>158</v>
      </c>
      <c r="O13" s="112" t="s">
        <v>157</v>
      </c>
      <c r="P13" s="112" t="s">
        <v>157</v>
      </c>
      <c r="Q13" s="112" t="s">
        <v>157</v>
      </c>
      <c r="R13" s="112" t="s">
        <v>157</v>
      </c>
      <c r="S13" s="112" t="s">
        <v>157</v>
      </c>
      <c r="T13" s="112" t="s">
        <v>158</v>
      </c>
      <c r="U13" s="112" t="s">
        <v>157</v>
      </c>
      <c r="V13" s="112" t="s">
        <v>157</v>
      </c>
      <c r="W13" s="112" t="s">
        <v>158</v>
      </c>
      <c r="X13" s="112" t="s">
        <v>157</v>
      </c>
      <c r="Y13" s="112" t="s">
        <v>157</v>
      </c>
      <c r="Z13" s="112" t="s">
        <v>158</v>
      </c>
      <c r="AA13" s="112">
        <f t="shared" si="0"/>
        <v>13</v>
      </c>
      <c r="AB13" s="113" t="str">
        <f t="shared" si="1"/>
        <v>Catastrófico</v>
      </c>
      <c r="AC13" s="114" t="str">
        <f t="shared" si="2"/>
        <v>Extremo</v>
      </c>
      <c r="AD13" s="90" t="s">
        <v>414</v>
      </c>
    </row>
    <row r="14" spans="1:30" ht="39" customHeight="1" x14ac:dyDescent="0.25">
      <c r="A14" s="1"/>
      <c r="B14" s="467" t="str">
        <f>'3-IDENTIFICACIÓN DEL RIESGO'!B15</f>
        <v>Inteligencia de la información.</v>
      </c>
      <c r="C14" s="316"/>
      <c r="D14" s="115" t="str">
        <f>'3-IDENTIFICACIÓN DEL RIESGO'!E15</f>
        <v>1. Dirección de Gestión del Ordenamiento Social de la Propiedad.
2. Oficina de Planeación.</v>
      </c>
      <c r="E14" s="361" t="str">
        <f>'3-IDENTIFICACIÓN DEL RIESGO'!N15</f>
        <v>Estructuración de proyectos de TI para beneficio específico de un tercero o propio.</v>
      </c>
      <c r="F14" s="316"/>
      <c r="G14" s="111" t="s">
        <v>51</v>
      </c>
      <c r="H14" s="112" t="s">
        <v>158</v>
      </c>
      <c r="I14" s="112" t="s">
        <v>158</v>
      </c>
      <c r="J14" s="112" t="s">
        <v>157</v>
      </c>
      <c r="K14" s="112" t="s">
        <v>157</v>
      </c>
      <c r="L14" s="112" t="s">
        <v>158</v>
      </c>
      <c r="M14" s="112" t="s">
        <v>157</v>
      </c>
      <c r="N14" s="112" t="s">
        <v>157</v>
      </c>
      <c r="O14" s="112" t="s">
        <v>158</v>
      </c>
      <c r="P14" s="112" t="s">
        <v>158</v>
      </c>
      <c r="Q14" s="112" t="s">
        <v>157</v>
      </c>
      <c r="R14" s="112" t="s">
        <v>157</v>
      </c>
      <c r="S14" s="112" t="s">
        <v>157</v>
      </c>
      <c r="T14" s="112" t="s">
        <v>157</v>
      </c>
      <c r="U14" s="112" t="s">
        <v>157</v>
      </c>
      <c r="V14" s="112" t="s">
        <v>158</v>
      </c>
      <c r="W14" s="112" t="s">
        <v>158</v>
      </c>
      <c r="X14" s="112" t="s">
        <v>158</v>
      </c>
      <c r="Y14" s="112" t="s">
        <v>158</v>
      </c>
      <c r="Z14" s="112" t="s">
        <v>158</v>
      </c>
      <c r="AA14" s="112">
        <f t="shared" si="0"/>
        <v>9</v>
      </c>
      <c r="AB14" s="113" t="str">
        <f t="shared" si="1"/>
        <v>Mayor</v>
      </c>
      <c r="AC14" s="114" t="str">
        <f t="shared" si="2"/>
        <v>Alto</v>
      </c>
      <c r="AD14" s="90" t="s">
        <v>414</v>
      </c>
    </row>
    <row r="15" spans="1:30" ht="31.5" customHeight="1" x14ac:dyDescent="0.25">
      <c r="A15" s="1"/>
      <c r="B15" s="463" t="str">
        <f>'3-IDENTIFICACIÓN DEL RIESGO'!B16</f>
        <v>Gestión del Modelo de Atención.</v>
      </c>
      <c r="C15" s="337"/>
      <c r="D15" s="479" t="str">
        <f>'3-IDENTIFICACIÓN DEL RIESGO'!E16</f>
        <v>1. Secretaría General.
2. Dirección de Gestión del Ordenamiento social de la Propiedad.
3. Dirección Acceso a Tierras.
4. Dirección Gestión Jurídica de Tierras.
5. Dirección Asuntos Étnicos.</v>
      </c>
      <c r="E15" s="361" t="str">
        <f>'3-IDENTIFICACIÓN DEL RIESGO'!N16</f>
        <v>Omitir o dilatar intencionalmente la gestión de PQRSD para beneficio propio o de terceros.</v>
      </c>
      <c r="F15" s="316"/>
      <c r="G15" s="111" t="s">
        <v>45</v>
      </c>
      <c r="H15" s="112" t="s">
        <v>158</v>
      </c>
      <c r="I15" s="112" t="s">
        <v>157</v>
      </c>
      <c r="J15" s="112" t="s">
        <v>158</v>
      </c>
      <c r="K15" s="112" t="s">
        <v>157</v>
      </c>
      <c r="L15" s="112" t="s">
        <v>157</v>
      </c>
      <c r="M15" s="112" t="s">
        <v>158</v>
      </c>
      <c r="N15" s="112" t="s">
        <v>157</v>
      </c>
      <c r="O15" s="112" t="s">
        <v>157</v>
      </c>
      <c r="P15" s="112" t="s">
        <v>157</v>
      </c>
      <c r="Q15" s="112" t="s">
        <v>157</v>
      </c>
      <c r="R15" s="112" t="s">
        <v>157</v>
      </c>
      <c r="S15" s="112" t="s">
        <v>157</v>
      </c>
      <c r="T15" s="112" t="s">
        <v>158</v>
      </c>
      <c r="U15" s="112" t="s">
        <v>157</v>
      </c>
      <c r="V15" s="112" t="s">
        <v>157</v>
      </c>
      <c r="W15" s="112" t="s">
        <v>158</v>
      </c>
      <c r="X15" s="112" t="s">
        <v>158</v>
      </c>
      <c r="Y15" s="112" t="s">
        <v>157</v>
      </c>
      <c r="Z15" s="112" t="s">
        <v>158</v>
      </c>
      <c r="AA15" s="112">
        <f t="shared" si="0"/>
        <v>12</v>
      </c>
      <c r="AB15" s="113" t="str">
        <f t="shared" si="1"/>
        <v>Catastrófico</v>
      </c>
      <c r="AC15" s="114" t="str">
        <f t="shared" si="2"/>
        <v>Extremo</v>
      </c>
      <c r="AD15" s="90" t="s">
        <v>414</v>
      </c>
    </row>
    <row r="16" spans="1:30" ht="43.5" customHeight="1" x14ac:dyDescent="0.25">
      <c r="A16" s="1"/>
      <c r="B16" s="338"/>
      <c r="C16" s="339"/>
      <c r="D16" s="465"/>
      <c r="E16" s="361" t="str">
        <f>'3-IDENTIFICACIÓN DEL RIESGO'!N17</f>
        <v>Solicitar y/o recibir dinero o cualquier otro beneficio personal a cambio de la promesa de éxito en la realización o priorización de un trámite.</v>
      </c>
      <c r="F16" s="316"/>
      <c r="G16" s="111" t="s">
        <v>45</v>
      </c>
      <c r="H16" s="112" t="s">
        <v>157</v>
      </c>
      <c r="I16" s="112" t="s">
        <v>158</v>
      </c>
      <c r="J16" s="112" t="s">
        <v>158</v>
      </c>
      <c r="K16" s="112" t="s">
        <v>158</v>
      </c>
      <c r="L16" s="112" t="s">
        <v>157</v>
      </c>
      <c r="M16" s="112" t="s">
        <v>158</v>
      </c>
      <c r="N16" s="112" t="s">
        <v>157</v>
      </c>
      <c r="O16" s="112" t="s">
        <v>157</v>
      </c>
      <c r="P16" s="112" t="s">
        <v>158</v>
      </c>
      <c r="Q16" s="112" t="s">
        <v>157</v>
      </c>
      <c r="R16" s="112" t="s">
        <v>157</v>
      </c>
      <c r="S16" s="112" t="s">
        <v>157</v>
      </c>
      <c r="T16" s="112" t="s">
        <v>157</v>
      </c>
      <c r="U16" s="112" t="s">
        <v>157</v>
      </c>
      <c r="V16" s="112" t="s">
        <v>157</v>
      </c>
      <c r="W16" s="112" t="s">
        <v>158</v>
      </c>
      <c r="X16" s="112" t="s">
        <v>157</v>
      </c>
      <c r="Y16" s="112" t="s">
        <v>157</v>
      </c>
      <c r="Z16" s="112" t="s">
        <v>158</v>
      </c>
      <c r="AA16" s="112">
        <f t="shared" si="0"/>
        <v>12</v>
      </c>
      <c r="AB16" s="113" t="str">
        <f t="shared" si="1"/>
        <v>Catastrófico</v>
      </c>
      <c r="AC16" s="114" t="str">
        <f t="shared" si="2"/>
        <v>Extremo</v>
      </c>
      <c r="AD16" s="90" t="s">
        <v>414</v>
      </c>
    </row>
    <row r="17" spans="1:30" ht="28.5" customHeight="1" x14ac:dyDescent="0.25">
      <c r="A17" s="1"/>
      <c r="B17" s="333"/>
      <c r="C17" s="334"/>
      <c r="D17" s="385"/>
      <c r="E17" s="491" t="str">
        <f>'3-IDENTIFICACIÓN DEL RIESGO'!N18</f>
        <v>Riesgo 7 unificado al riesgo 6 por solicitud de Memorando 20196000056993</v>
      </c>
      <c r="F17" s="316"/>
      <c r="G17" s="116"/>
      <c r="H17" s="117"/>
      <c r="I17" s="117"/>
      <c r="J17" s="117"/>
      <c r="K17" s="117"/>
      <c r="L17" s="117"/>
      <c r="M17" s="117"/>
      <c r="N17" s="117"/>
      <c r="O17" s="117"/>
      <c r="P17" s="117"/>
      <c r="Q17" s="117"/>
      <c r="R17" s="117"/>
      <c r="S17" s="117"/>
      <c r="T17" s="117"/>
      <c r="U17" s="117"/>
      <c r="V17" s="117"/>
      <c r="W17" s="117"/>
      <c r="X17" s="117"/>
      <c r="Y17" s="117"/>
      <c r="Z17" s="117"/>
      <c r="AA17" s="117"/>
      <c r="AB17" s="118"/>
      <c r="AC17" s="119"/>
      <c r="AD17" s="120"/>
    </row>
    <row r="18" spans="1:30" ht="48.75" customHeight="1" x14ac:dyDescent="0.25">
      <c r="A18" s="1"/>
      <c r="B18" s="463" t="str">
        <f>'3-IDENTIFICACIÓN DEL RIESGO'!B19</f>
        <v>Planificación del Ordenamiento Social de la Propiedad</v>
      </c>
      <c r="C18" s="337"/>
      <c r="D18" s="479" t="str">
        <f>'3-IDENTIFICACIÓN DEL RIESGO'!E19</f>
        <v>1. Dirección General.
2. Dirección de Gestión del Ordenamiento Social de Propiedad.
3. Subdirección de Planeación Operativa. 
4. Subdirección de Sistemas de Información.
5. Dirección de Acceso a Tierras.
6. Dirección de Gestión Jurídica de Tierras.
7. Dirección de Asuntos Étnicos.</v>
      </c>
      <c r="E18" s="361" t="str">
        <f>'3-IDENTIFICACIÓN DEL RIESGO'!N19</f>
        <v>Alterar u omitir la información física o jurídica de los predios durante la Formulación e implementación de la Ruta de Planes de Ordenamiento Social de la Propiedad, para favorecer a terceros.</v>
      </c>
      <c r="F18" s="316"/>
      <c r="G18" s="111" t="s">
        <v>45</v>
      </c>
      <c r="H18" s="112" t="s">
        <v>158</v>
      </c>
      <c r="I18" s="112" t="s">
        <v>157</v>
      </c>
      <c r="J18" s="112" t="s">
        <v>157</v>
      </c>
      <c r="K18" s="112" t="s">
        <v>157</v>
      </c>
      <c r="L18" s="112" t="s">
        <v>157</v>
      </c>
      <c r="M18" s="112" t="s">
        <v>157</v>
      </c>
      <c r="N18" s="112" t="s">
        <v>157</v>
      </c>
      <c r="O18" s="112" t="s">
        <v>157</v>
      </c>
      <c r="P18" s="112" t="s">
        <v>157</v>
      </c>
      <c r="Q18" s="112" t="s">
        <v>157</v>
      </c>
      <c r="R18" s="112" t="s">
        <v>157</v>
      </c>
      <c r="S18" s="112" t="s">
        <v>157</v>
      </c>
      <c r="T18" s="112" t="s">
        <v>157</v>
      </c>
      <c r="U18" s="112" t="s">
        <v>157</v>
      </c>
      <c r="V18" s="112" t="s">
        <v>157</v>
      </c>
      <c r="W18" s="112" t="s">
        <v>158</v>
      </c>
      <c r="X18" s="112" t="s">
        <v>157</v>
      </c>
      <c r="Y18" s="112" t="s">
        <v>157</v>
      </c>
      <c r="Z18" s="112" t="s">
        <v>157</v>
      </c>
      <c r="AA18" s="112">
        <f t="shared" ref="AA18:AA44" si="3">COUNTIF(H18:Z18,"SI")</f>
        <v>17</v>
      </c>
      <c r="AB18" s="113" t="str">
        <f t="shared" ref="AB18:AB44" si="4">IF(AA18&lt;6,"Moderado",IF(AA18&lt;12,"Mayor",IF(AA18&lt;20,"Catastrófico")))</f>
        <v>Catastrófico</v>
      </c>
      <c r="AC18" s="114" t="str">
        <f t="shared" ref="AC18:AC44" si="5">IF(OR(AND(AB18="Moderado",G18="Rara Vez"),AND(AB18="Moderado",G18="Improbable")),"Moderado",IF(OR(AND(AB18="Mayor",G18="Improbable"),AND(AB18="Mayor",G18="Rara Vez"),AND(AB18="Moderado",G18="Probable"),AND(AB18="Moderado",G18="Posible")),"Alto",IF(OR(AND(AB18="Moderado",G18="Casi Seguro"),AND(AB18="Mayor",G18="Posible"),AND(AB18="Mayor",G18="Probable"),AND(AB18="Mayor",G18="Casi Seguro")),"Extremo",IF(AB18="Catastrófico","Extremo"))))</f>
        <v>Extremo</v>
      </c>
      <c r="AD18" s="90" t="s">
        <v>414</v>
      </c>
    </row>
    <row r="19" spans="1:30" ht="58.5" customHeight="1" x14ac:dyDescent="0.25">
      <c r="A19" s="1"/>
      <c r="B19" s="338"/>
      <c r="C19" s="339"/>
      <c r="D19" s="465"/>
      <c r="E19" s="361" t="str">
        <f>'3-IDENTIFICACIÓN DEL RIESGO'!N20</f>
        <v>Servidor público, colaboradores de la ANT o de los operadores, solicita o recibe dadivas  por diligenciamiento o entrega del Formulario de Inscripción de Sujetos de Ordenamiento o por inscripción en el Registro de Sujetos de Ordenamiento</v>
      </c>
      <c r="F19" s="316"/>
      <c r="G19" s="111" t="s">
        <v>54</v>
      </c>
      <c r="H19" s="112" t="s">
        <v>157</v>
      </c>
      <c r="I19" s="112" t="s">
        <v>157</v>
      </c>
      <c r="J19" s="112" t="s">
        <v>157</v>
      </c>
      <c r="K19" s="112" t="s">
        <v>157</v>
      </c>
      <c r="L19" s="112" t="s">
        <v>157</v>
      </c>
      <c r="M19" s="112" t="s">
        <v>158</v>
      </c>
      <c r="N19" s="112" t="s">
        <v>157</v>
      </c>
      <c r="O19" s="112" t="s">
        <v>157</v>
      </c>
      <c r="P19" s="112" t="s">
        <v>157</v>
      </c>
      <c r="Q19" s="112" t="s">
        <v>157</v>
      </c>
      <c r="R19" s="112" t="s">
        <v>157</v>
      </c>
      <c r="S19" s="112" t="s">
        <v>157</v>
      </c>
      <c r="T19" s="112" t="s">
        <v>158</v>
      </c>
      <c r="U19" s="112" t="s">
        <v>157</v>
      </c>
      <c r="V19" s="112" t="s">
        <v>157</v>
      </c>
      <c r="W19" s="112" t="s">
        <v>158</v>
      </c>
      <c r="X19" s="112" t="s">
        <v>157</v>
      </c>
      <c r="Y19" s="112" t="s">
        <v>157</v>
      </c>
      <c r="Z19" s="112" t="s">
        <v>157</v>
      </c>
      <c r="AA19" s="112">
        <f t="shared" si="3"/>
        <v>16</v>
      </c>
      <c r="AB19" s="113" t="str">
        <f t="shared" si="4"/>
        <v>Catastrófico</v>
      </c>
      <c r="AC19" s="114" t="str">
        <f t="shared" si="5"/>
        <v>Extremo</v>
      </c>
      <c r="AD19" s="90" t="s">
        <v>414</v>
      </c>
    </row>
    <row r="20" spans="1:30" ht="32.25" customHeight="1" x14ac:dyDescent="0.25">
      <c r="A20" s="1"/>
      <c r="B20" s="333"/>
      <c r="C20" s="334"/>
      <c r="D20" s="385"/>
      <c r="E20" s="361" t="str">
        <f>'3-IDENTIFICACIÓN DEL RIESGO'!N21</f>
        <v>Alterar u omitir información en desarrollo del procedimiento de Registro de Sujetos de Ordenamiento, para favorecer a terceros.</v>
      </c>
      <c r="F20" s="316"/>
      <c r="G20" s="111" t="s">
        <v>54</v>
      </c>
      <c r="H20" s="112" t="s">
        <v>157</v>
      </c>
      <c r="I20" s="112" t="s">
        <v>157</v>
      </c>
      <c r="J20" s="112" t="s">
        <v>157</v>
      </c>
      <c r="K20" s="112" t="s">
        <v>157</v>
      </c>
      <c r="L20" s="112" t="s">
        <v>157</v>
      </c>
      <c r="M20" s="112" t="s">
        <v>157</v>
      </c>
      <c r="N20" s="112" t="s">
        <v>157</v>
      </c>
      <c r="O20" s="112" t="s">
        <v>157</v>
      </c>
      <c r="P20" s="112" t="s">
        <v>157</v>
      </c>
      <c r="Q20" s="112" t="s">
        <v>157</v>
      </c>
      <c r="R20" s="112" t="s">
        <v>157</v>
      </c>
      <c r="S20" s="112" t="s">
        <v>157</v>
      </c>
      <c r="T20" s="112" t="s">
        <v>157</v>
      </c>
      <c r="U20" s="112" t="s">
        <v>157</v>
      </c>
      <c r="V20" s="112" t="s">
        <v>157</v>
      </c>
      <c r="W20" s="112" t="s">
        <v>158</v>
      </c>
      <c r="X20" s="112" t="s">
        <v>157</v>
      </c>
      <c r="Y20" s="112" t="s">
        <v>157</v>
      </c>
      <c r="Z20" s="112" t="s">
        <v>157</v>
      </c>
      <c r="AA20" s="112">
        <f t="shared" si="3"/>
        <v>18</v>
      </c>
      <c r="AB20" s="113" t="str">
        <f t="shared" si="4"/>
        <v>Catastrófico</v>
      </c>
      <c r="AC20" s="114" t="str">
        <f t="shared" si="5"/>
        <v>Extremo</v>
      </c>
      <c r="AD20" s="90" t="s">
        <v>414</v>
      </c>
    </row>
    <row r="21" spans="1:30" ht="102" customHeight="1" x14ac:dyDescent="0.25">
      <c r="A21" s="1"/>
      <c r="B21" s="467" t="str">
        <f>'3-IDENTIFICACIÓN DEL RIESGO'!B22</f>
        <v>Seguridad Jurídica sobre la Titularidad de la Tierra y los Territorios</v>
      </c>
      <c r="C21" s="316"/>
      <c r="D21" s="121" t="str">
        <f>'3-IDENTIFICACIÓN DEL RIESGO'!E22</f>
        <v>1. Dirección de Gestión Jurídica de Tierras.
2. Subdirección de procesos Agrarios y Gestión Jurídica.
3. Subdirección de seguridad Jurídica.
4. Dirección Asuntos Étnicos.
5. Subdirección Asuntos Étnicos.</v>
      </c>
      <c r="E21" s="361" t="str">
        <f>'3-IDENTIFICACIÓN DEL RIESGO'!N22</f>
        <v>Servidores públicos o colaboradores de la ANT reciben dádivas por agilizar, omitir o dilatar trámites o actuaciones administrativas, manipular material probatorio o proferir decisiones administrativas de procesos agrarios y formalización de la propiedad privada rural no ajustadas al ordenamiento jurídico.</v>
      </c>
      <c r="F21" s="316"/>
      <c r="G21" s="111" t="s">
        <v>45</v>
      </c>
      <c r="H21" s="112" t="s">
        <v>157</v>
      </c>
      <c r="I21" s="112" t="s">
        <v>157</v>
      </c>
      <c r="J21" s="112" t="s">
        <v>157</v>
      </c>
      <c r="K21" s="112" t="s">
        <v>157</v>
      </c>
      <c r="L21" s="112" t="s">
        <v>157</v>
      </c>
      <c r="M21" s="112" t="s">
        <v>157</v>
      </c>
      <c r="N21" s="112" t="s">
        <v>157</v>
      </c>
      <c r="O21" s="112" t="s">
        <v>157</v>
      </c>
      <c r="P21" s="112" t="s">
        <v>157</v>
      </c>
      <c r="Q21" s="112" t="s">
        <v>157</v>
      </c>
      <c r="R21" s="112" t="s">
        <v>157</v>
      </c>
      <c r="S21" s="112" t="s">
        <v>157</v>
      </c>
      <c r="T21" s="112" t="s">
        <v>157</v>
      </c>
      <c r="U21" s="112" t="s">
        <v>157</v>
      </c>
      <c r="V21" s="112" t="s">
        <v>157</v>
      </c>
      <c r="W21" s="112" t="s">
        <v>158</v>
      </c>
      <c r="X21" s="112" t="s">
        <v>157</v>
      </c>
      <c r="Y21" s="112" t="s">
        <v>157</v>
      </c>
      <c r="Z21" s="112" t="s">
        <v>157</v>
      </c>
      <c r="AA21" s="112">
        <f t="shared" si="3"/>
        <v>18</v>
      </c>
      <c r="AB21" s="113" t="str">
        <f t="shared" si="4"/>
        <v>Catastrófico</v>
      </c>
      <c r="AC21" s="114" t="str">
        <f t="shared" si="5"/>
        <v>Extremo</v>
      </c>
      <c r="AD21" s="90" t="s">
        <v>414</v>
      </c>
    </row>
    <row r="22" spans="1:30" ht="32.25" customHeight="1" x14ac:dyDescent="0.25">
      <c r="A22" s="1"/>
      <c r="B22" s="463" t="str">
        <f>'3-IDENTIFICACIÓN DEL RIESGO'!B23</f>
        <v>Acceso a la Propiedad de la Tierra y los Territorios</v>
      </c>
      <c r="C22" s="337"/>
      <c r="D22" s="479" t="str">
        <f>'3-IDENTIFICACIÓN DEL RIESGO'!E23</f>
        <v>1. Dirección de Acceso a Tierras.
2. Subdirección de Acceso a Tierras por Demanda y Descongestión.
3. Subdirección de Acceso a Tierras en Zonas Focalizadas.
4. Subdirección de Administración de Tierras de la Nación.
5. Dirección de Asuntos Étnicos.
6. Subdirección de Asuntos Étnicos.</v>
      </c>
      <c r="E22" s="361" t="str">
        <f>'3-IDENTIFICACIÓN DEL RIESGO'!N23</f>
        <v>Manipulación la información en la visita técnica o levantamientos topográficos para beneficio de particulares.</v>
      </c>
      <c r="F22" s="316"/>
      <c r="G22" s="111" t="s">
        <v>34</v>
      </c>
      <c r="H22" s="112" t="s">
        <v>157</v>
      </c>
      <c r="I22" s="112" t="s">
        <v>157</v>
      </c>
      <c r="J22" s="112" t="s">
        <v>157</v>
      </c>
      <c r="K22" s="112" t="s">
        <v>157</v>
      </c>
      <c r="L22" s="112" t="s">
        <v>157</v>
      </c>
      <c r="M22" s="112" t="s">
        <v>157</v>
      </c>
      <c r="N22" s="112" t="s">
        <v>157</v>
      </c>
      <c r="O22" s="112" t="s">
        <v>157</v>
      </c>
      <c r="P22" s="112" t="s">
        <v>157</v>
      </c>
      <c r="Q22" s="112" t="s">
        <v>157</v>
      </c>
      <c r="R22" s="112" t="s">
        <v>157</v>
      </c>
      <c r="S22" s="112" t="s">
        <v>157</v>
      </c>
      <c r="T22" s="112" t="s">
        <v>157</v>
      </c>
      <c r="U22" s="112" t="s">
        <v>157</v>
      </c>
      <c r="V22" s="112" t="s">
        <v>157</v>
      </c>
      <c r="W22" s="112" t="s">
        <v>158</v>
      </c>
      <c r="X22" s="112" t="s">
        <v>157</v>
      </c>
      <c r="Y22" s="112" t="s">
        <v>157</v>
      </c>
      <c r="Z22" s="112" t="s">
        <v>157</v>
      </c>
      <c r="AA22" s="112">
        <f t="shared" si="3"/>
        <v>18</v>
      </c>
      <c r="AB22" s="113" t="str">
        <f t="shared" si="4"/>
        <v>Catastrófico</v>
      </c>
      <c r="AC22" s="114" t="str">
        <f t="shared" si="5"/>
        <v>Extremo</v>
      </c>
      <c r="AD22" s="90" t="s">
        <v>414</v>
      </c>
    </row>
    <row r="23" spans="1:30" ht="30" customHeight="1" x14ac:dyDescent="0.25">
      <c r="A23" s="1"/>
      <c r="B23" s="338"/>
      <c r="C23" s="339"/>
      <c r="D23" s="465"/>
      <c r="E23" s="361" t="str">
        <f>'3-IDENTIFICACIÓN DEL RIESGO'!N24</f>
        <v>Solicitud o aceptación de dádivas por agilizar trámites o proferir decisiones administrativas en beneficio de un particular y/o tercero</v>
      </c>
      <c r="F23" s="316"/>
      <c r="G23" s="111" t="s">
        <v>34</v>
      </c>
      <c r="H23" s="112" t="s">
        <v>157</v>
      </c>
      <c r="I23" s="112" t="s">
        <v>157</v>
      </c>
      <c r="J23" s="112" t="s">
        <v>157</v>
      </c>
      <c r="K23" s="112" t="s">
        <v>157</v>
      </c>
      <c r="L23" s="112" t="s">
        <v>157</v>
      </c>
      <c r="M23" s="112" t="s">
        <v>157</v>
      </c>
      <c r="N23" s="112" t="s">
        <v>157</v>
      </c>
      <c r="O23" s="112" t="s">
        <v>157</v>
      </c>
      <c r="P23" s="112" t="s">
        <v>157</v>
      </c>
      <c r="Q23" s="112" t="s">
        <v>157</v>
      </c>
      <c r="R23" s="112" t="s">
        <v>157</v>
      </c>
      <c r="S23" s="112" t="s">
        <v>157</v>
      </c>
      <c r="T23" s="112" t="s">
        <v>157</v>
      </c>
      <c r="U23" s="112" t="s">
        <v>157</v>
      </c>
      <c r="V23" s="112" t="s">
        <v>157</v>
      </c>
      <c r="W23" s="112" t="s">
        <v>158</v>
      </c>
      <c r="X23" s="112" t="s">
        <v>157</v>
      </c>
      <c r="Y23" s="112" t="s">
        <v>157</v>
      </c>
      <c r="Z23" s="112" t="s">
        <v>157</v>
      </c>
      <c r="AA23" s="112">
        <f t="shared" si="3"/>
        <v>18</v>
      </c>
      <c r="AB23" s="113" t="str">
        <f t="shared" si="4"/>
        <v>Catastrófico</v>
      </c>
      <c r="AC23" s="114" t="str">
        <f t="shared" si="5"/>
        <v>Extremo</v>
      </c>
      <c r="AD23" s="90" t="s">
        <v>414</v>
      </c>
    </row>
    <row r="24" spans="1:30" ht="31.5" customHeight="1" x14ac:dyDescent="0.25">
      <c r="A24" s="1"/>
      <c r="B24" s="338"/>
      <c r="C24" s="339"/>
      <c r="D24" s="465"/>
      <c r="E24" s="361" t="str">
        <f>'3-IDENTIFICACIÓN DEL RIESGO'!N25</f>
        <v>Manipulación de la información en las diferentes etapas de los procedimientos de la DAT para beneficio propio y/o  de particulares.</v>
      </c>
      <c r="F24" s="316"/>
      <c r="G24" s="111" t="s">
        <v>34</v>
      </c>
      <c r="H24" s="112" t="s">
        <v>157</v>
      </c>
      <c r="I24" s="112" t="s">
        <v>157</v>
      </c>
      <c r="J24" s="112" t="s">
        <v>157</v>
      </c>
      <c r="K24" s="112" t="s">
        <v>157</v>
      </c>
      <c r="L24" s="112" t="s">
        <v>157</v>
      </c>
      <c r="M24" s="112" t="s">
        <v>157</v>
      </c>
      <c r="N24" s="112" t="s">
        <v>157</v>
      </c>
      <c r="O24" s="112" t="s">
        <v>157</v>
      </c>
      <c r="P24" s="112" t="s">
        <v>157</v>
      </c>
      <c r="Q24" s="112" t="s">
        <v>157</v>
      </c>
      <c r="R24" s="112" t="s">
        <v>157</v>
      </c>
      <c r="S24" s="112" t="s">
        <v>157</v>
      </c>
      <c r="T24" s="112" t="s">
        <v>157</v>
      </c>
      <c r="U24" s="112" t="s">
        <v>157</v>
      </c>
      <c r="V24" s="112" t="s">
        <v>157</v>
      </c>
      <c r="W24" s="112" t="s">
        <v>158</v>
      </c>
      <c r="X24" s="112" t="s">
        <v>157</v>
      </c>
      <c r="Y24" s="112" t="s">
        <v>157</v>
      </c>
      <c r="Z24" s="112" t="s">
        <v>157</v>
      </c>
      <c r="AA24" s="112">
        <f t="shared" si="3"/>
        <v>18</v>
      </c>
      <c r="AB24" s="113" t="str">
        <f t="shared" si="4"/>
        <v>Catastrófico</v>
      </c>
      <c r="AC24" s="114" t="str">
        <f t="shared" si="5"/>
        <v>Extremo</v>
      </c>
      <c r="AD24" s="90" t="s">
        <v>414</v>
      </c>
    </row>
    <row r="25" spans="1:30" ht="42.75" customHeight="1" x14ac:dyDescent="0.25">
      <c r="A25" s="1"/>
      <c r="B25" s="338"/>
      <c r="C25" s="339"/>
      <c r="D25" s="465"/>
      <c r="E25" s="361" t="str">
        <f>'3-IDENTIFICACIÓN DEL RIESGO'!N26</f>
        <v>Adquisición de predios sin pleno cumplimiento de requisitos o por fuera de las necesidades y prioridades establecidas por la ANT, para beneficio de particulares (vendedores).</v>
      </c>
      <c r="F25" s="316"/>
      <c r="G25" s="111" t="s">
        <v>34</v>
      </c>
      <c r="H25" s="112" t="s">
        <v>157</v>
      </c>
      <c r="I25" s="112" t="s">
        <v>157</v>
      </c>
      <c r="J25" s="112" t="s">
        <v>157</v>
      </c>
      <c r="K25" s="112" t="s">
        <v>157</v>
      </c>
      <c r="L25" s="112" t="s">
        <v>157</v>
      </c>
      <c r="M25" s="112" t="s">
        <v>157</v>
      </c>
      <c r="N25" s="112" t="s">
        <v>157</v>
      </c>
      <c r="O25" s="112" t="s">
        <v>157</v>
      </c>
      <c r="P25" s="112" t="s">
        <v>157</v>
      </c>
      <c r="Q25" s="112" t="s">
        <v>157</v>
      </c>
      <c r="R25" s="112" t="s">
        <v>157</v>
      </c>
      <c r="S25" s="112" t="s">
        <v>157</v>
      </c>
      <c r="T25" s="112" t="s">
        <v>157</v>
      </c>
      <c r="U25" s="112" t="s">
        <v>157</v>
      </c>
      <c r="V25" s="112" t="s">
        <v>157</v>
      </c>
      <c r="W25" s="112" t="s">
        <v>158</v>
      </c>
      <c r="X25" s="112" t="s">
        <v>157</v>
      </c>
      <c r="Y25" s="112" t="s">
        <v>157</v>
      </c>
      <c r="Z25" s="112" t="s">
        <v>157</v>
      </c>
      <c r="AA25" s="112">
        <f t="shared" si="3"/>
        <v>18</v>
      </c>
      <c r="AB25" s="113" t="str">
        <f t="shared" si="4"/>
        <v>Catastrófico</v>
      </c>
      <c r="AC25" s="114" t="str">
        <f t="shared" si="5"/>
        <v>Extremo</v>
      </c>
      <c r="AD25" s="90" t="s">
        <v>414</v>
      </c>
    </row>
    <row r="26" spans="1:30" ht="43.5" customHeight="1" x14ac:dyDescent="0.25">
      <c r="A26" s="1"/>
      <c r="B26" s="338"/>
      <c r="C26" s="339"/>
      <c r="D26" s="465"/>
      <c r="E26" s="361" t="str">
        <f>'3-IDENTIFICACIÓN DEL RIESGO'!N27</f>
        <v>Desviación de recursos en el desarrollo del proceso de la Iniciativa Comunitaria con enfoque diferencial étnico para beneficio personal de un contratista o funcionario, o un tercero.</v>
      </c>
      <c r="F26" s="316"/>
      <c r="G26" s="111" t="s">
        <v>45</v>
      </c>
      <c r="H26" s="112" t="s">
        <v>157</v>
      </c>
      <c r="I26" s="112" t="s">
        <v>157</v>
      </c>
      <c r="J26" s="112" t="s">
        <v>157</v>
      </c>
      <c r="K26" s="112" t="s">
        <v>157</v>
      </c>
      <c r="L26" s="112" t="s">
        <v>157</v>
      </c>
      <c r="M26" s="112" t="s">
        <v>157</v>
      </c>
      <c r="N26" s="112" t="s">
        <v>157</v>
      </c>
      <c r="O26" s="112" t="s">
        <v>157</v>
      </c>
      <c r="P26" s="112" t="s">
        <v>157</v>
      </c>
      <c r="Q26" s="112" t="s">
        <v>157</v>
      </c>
      <c r="R26" s="112" t="s">
        <v>157</v>
      </c>
      <c r="S26" s="112" t="s">
        <v>157</v>
      </c>
      <c r="T26" s="112" t="s">
        <v>157</v>
      </c>
      <c r="U26" s="112" t="s">
        <v>157</v>
      </c>
      <c r="V26" s="112" t="s">
        <v>157</v>
      </c>
      <c r="W26" s="112" t="s">
        <v>158</v>
      </c>
      <c r="X26" s="112" t="s">
        <v>157</v>
      </c>
      <c r="Y26" s="112" t="s">
        <v>157</v>
      </c>
      <c r="Z26" s="112" t="s">
        <v>157</v>
      </c>
      <c r="AA26" s="112">
        <f t="shared" si="3"/>
        <v>18</v>
      </c>
      <c r="AB26" s="113" t="str">
        <f t="shared" si="4"/>
        <v>Catastrófico</v>
      </c>
      <c r="AC26" s="114" t="str">
        <f t="shared" si="5"/>
        <v>Extremo</v>
      </c>
      <c r="AD26" s="90" t="s">
        <v>414</v>
      </c>
    </row>
    <row r="27" spans="1:30" ht="43.5" customHeight="1" x14ac:dyDescent="0.25">
      <c r="A27" s="1"/>
      <c r="B27" s="338"/>
      <c r="C27" s="339"/>
      <c r="D27" s="465"/>
      <c r="E27" s="361" t="str">
        <f>'3-IDENTIFICACIÓN DEL RIESGO'!N28</f>
        <v>Dilación en la atención a las solicitudes de comunidades étnicas favoreciendo intereses particulares.</v>
      </c>
      <c r="F27" s="316"/>
      <c r="G27" s="111" t="s">
        <v>45</v>
      </c>
      <c r="H27" s="112" t="s">
        <v>157</v>
      </c>
      <c r="I27" s="112" t="s">
        <v>157</v>
      </c>
      <c r="J27" s="112" t="s">
        <v>157</v>
      </c>
      <c r="K27" s="112" t="s">
        <v>157</v>
      </c>
      <c r="L27" s="112" t="s">
        <v>157</v>
      </c>
      <c r="M27" s="112" t="s">
        <v>157</v>
      </c>
      <c r="N27" s="112" t="s">
        <v>157</v>
      </c>
      <c r="O27" s="112" t="s">
        <v>157</v>
      </c>
      <c r="P27" s="112" t="s">
        <v>157</v>
      </c>
      <c r="Q27" s="112" t="s">
        <v>157</v>
      </c>
      <c r="R27" s="112" t="s">
        <v>157</v>
      </c>
      <c r="S27" s="112" t="s">
        <v>157</v>
      </c>
      <c r="T27" s="112" t="s">
        <v>157</v>
      </c>
      <c r="U27" s="112" t="s">
        <v>157</v>
      </c>
      <c r="V27" s="112" t="s">
        <v>157</v>
      </c>
      <c r="W27" s="112" t="s">
        <v>158</v>
      </c>
      <c r="X27" s="112" t="s">
        <v>157</v>
      </c>
      <c r="Y27" s="112" t="s">
        <v>157</v>
      </c>
      <c r="Z27" s="112" t="s">
        <v>157</v>
      </c>
      <c r="AA27" s="112">
        <f t="shared" si="3"/>
        <v>18</v>
      </c>
      <c r="AB27" s="113" t="str">
        <f t="shared" si="4"/>
        <v>Catastrófico</v>
      </c>
      <c r="AC27" s="114" t="str">
        <f t="shared" si="5"/>
        <v>Extremo</v>
      </c>
      <c r="AD27" s="90" t="s">
        <v>414</v>
      </c>
    </row>
    <row r="28" spans="1:30" ht="51" customHeight="1" x14ac:dyDescent="0.25">
      <c r="A28" s="1"/>
      <c r="B28" s="333"/>
      <c r="C28" s="334"/>
      <c r="D28" s="385"/>
      <c r="E28" s="361" t="str">
        <f>'3-IDENTIFICACIÓN DEL RIESGO'!N29</f>
        <v>Favorecimiento en la atención de solicitudes de legalización de territorios colectivos a comunidades étnicas específicas por parte de la Subdirección de Asuntos Étnicos, desconociendo el principio de equidad.</v>
      </c>
      <c r="F28" s="316"/>
      <c r="G28" s="111" t="s">
        <v>45</v>
      </c>
      <c r="H28" s="112" t="s">
        <v>157</v>
      </c>
      <c r="I28" s="112" t="s">
        <v>157</v>
      </c>
      <c r="J28" s="112" t="s">
        <v>157</v>
      </c>
      <c r="K28" s="112" t="s">
        <v>157</v>
      </c>
      <c r="L28" s="112" t="s">
        <v>157</v>
      </c>
      <c r="M28" s="112" t="s">
        <v>157</v>
      </c>
      <c r="N28" s="112" t="s">
        <v>157</v>
      </c>
      <c r="O28" s="112" t="s">
        <v>157</v>
      </c>
      <c r="P28" s="112" t="s">
        <v>157</v>
      </c>
      <c r="Q28" s="112" t="s">
        <v>157</v>
      </c>
      <c r="R28" s="112" t="s">
        <v>157</v>
      </c>
      <c r="S28" s="112" t="s">
        <v>157</v>
      </c>
      <c r="T28" s="112" t="s">
        <v>157</v>
      </c>
      <c r="U28" s="112" t="s">
        <v>157</v>
      </c>
      <c r="V28" s="112" t="s">
        <v>157</v>
      </c>
      <c r="W28" s="112" t="s">
        <v>158</v>
      </c>
      <c r="X28" s="112" t="s">
        <v>157</v>
      </c>
      <c r="Y28" s="112" t="s">
        <v>157</v>
      </c>
      <c r="Z28" s="112" t="s">
        <v>157</v>
      </c>
      <c r="AA28" s="112">
        <f t="shared" si="3"/>
        <v>18</v>
      </c>
      <c r="AB28" s="113" t="str">
        <f t="shared" si="4"/>
        <v>Catastrófico</v>
      </c>
      <c r="AC28" s="114" t="str">
        <f t="shared" si="5"/>
        <v>Extremo</v>
      </c>
      <c r="AD28" s="90" t="s">
        <v>414</v>
      </c>
    </row>
    <row r="29" spans="1:30" ht="43.5" customHeight="1" x14ac:dyDescent="0.25">
      <c r="A29" s="1"/>
      <c r="B29" s="463" t="str">
        <f>'3-IDENTIFICACIÓN DEL RIESGO'!B30</f>
        <v>Administración de Tierras.</v>
      </c>
      <c r="C29" s="337"/>
      <c r="D29" s="479" t="str">
        <f>'3-IDENTIFICACIÓN DEL RIESGO'!E30</f>
        <v>1. Dirección de Acceso a Tierras.
2. Subdirección de Administración de Tierras de la Nación.
3. Dirección de Asuntos Étnicos.</v>
      </c>
      <c r="E29" s="361" t="str">
        <f>'3-IDENTIFICACIÓN DEL RIESGO'!N30</f>
        <v>Inadecuado desarrollo de actividades en la administración de las tierras baldías de la nación y de los bienes fiscales patrimoniales para beneficio personal o de terceros.</v>
      </c>
      <c r="F29" s="316"/>
      <c r="G29" s="111" t="s">
        <v>34</v>
      </c>
      <c r="H29" s="112" t="s">
        <v>157</v>
      </c>
      <c r="I29" s="112" t="s">
        <v>157</v>
      </c>
      <c r="J29" s="112" t="s">
        <v>157</v>
      </c>
      <c r="K29" s="112" t="s">
        <v>157</v>
      </c>
      <c r="L29" s="112" t="s">
        <v>157</v>
      </c>
      <c r="M29" s="112" t="s">
        <v>157</v>
      </c>
      <c r="N29" s="112" t="s">
        <v>157</v>
      </c>
      <c r="O29" s="112" t="s">
        <v>157</v>
      </c>
      <c r="P29" s="112" t="s">
        <v>157</v>
      </c>
      <c r="Q29" s="112" t="s">
        <v>157</v>
      </c>
      <c r="R29" s="112" t="s">
        <v>157</v>
      </c>
      <c r="S29" s="112" t="s">
        <v>157</v>
      </c>
      <c r="T29" s="112" t="s">
        <v>157</v>
      </c>
      <c r="U29" s="112" t="s">
        <v>157</v>
      </c>
      <c r="V29" s="112" t="s">
        <v>157</v>
      </c>
      <c r="W29" s="112" t="s">
        <v>158</v>
      </c>
      <c r="X29" s="112" t="s">
        <v>157</v>
      </c>
      <c r="Y29" s="112" t="s">
        <v>157</v>
      </c>
      <c r="Z29" s="112" t="s">
        <v>157</v>
      </c>
      <c r="AA29" s="112">
        <f t="shared" si="3"/>
        <v>18</v>
      </c>
      <c r="AB29" s="113" t="str">
        <f t="shared" si="4"/>
        <v>Catastrófico</v>
      </c>
      <c r="AC29" s="114" t="str">
        <f t="shared" si="5"/>
        <v>Extremo</v>
      </c>
      <c r="AD29" s="90" t="s">
        <v>414</v>
      </c>
    </row>
    <row r="30" spans="1:30" ht="36" customHeight="1" x14ac:dyDescent="0.25">
      <c r="A30" s="1"/>
      <c r="B30" s="333"/>
      <c r="C30" s="334"/>
      <c r="D30" s="385"/>
      <c r="E30" s="361" t="str">
        <f>'3-IDENTIFICACIÓN DEL RIESGO'!N31</f>
        <v>Acción u omisión de actividades de limitación de la propiedad para beneficio personal o de terceros</v>
      </c>
      <c r="F30" s="316"/>
      <c r="G30" s="111" t="s">
        <v>34</v>
      </c>
      <c r="H30" s="112" t="s">
        <v>157</v>
      </c>
      <c r="I30" s="112" t="s">
        <v>157</v>
      </c>
      <c r="J30" s="112" t="s">
        <v>157</v>
      </c>
      <c r="K30" s="112" t="s">
        <v>157</v>
      </c>
      <c r="L30" s="112" t="s">
        <v>157</v>
      </c>
      <c r="M30" s="112" t="s">
        <v>157</v>
      </c>
      <c r="N30" s="112" t="s">
        <v>157</v>
      </c>
      <c r="O30" s="112" t="s">
        <v>157</v>
      </c>
      <c r="P30" s="112" t="s">
        <v>157</v>
      </c>
      <c r="Q30" s="112" t="s">
        <v>157</v>
      </c>
      <c r="R30" s="112" t="s">
        <v>157</v>
      </c>
      <c r="S30" s="112" t="s">
        <v>157</v>
      </c>
      <c r="T30" s="112" t="s">
        <v>157</v>
      </c>
      <c r="U30" s="112" t="s">
        <v>157</v>
      </c>
      <c r="V30" s="112" t="s">
        <v>157</v>
      </c>
      <c r="W30" s="112" t="s">
        <v>158</v>
      </c>
      <c r="X30" s="112" t="s">
        <v>157</v>
      </c>
      <c r="Y30" s="112" t="s">
        <v>157</v>
      </c>
      <c r="Z30" s="112" t="s">
        <v>157</v>
      </c>
      <c r="AA30" s="112">
        <f t="shared" si="3"/>
        <v>18</v>
      </c>
      <c r="AB30" s="113" t="str">
        <f t="shared" si="4"/>
        <v>Catastrófico</v>
      </c>
      <c r="AC30" s="114" t="str">
        <f t="shared" si="5"/>
        <v>Extremo</v>
      </c>
      <c r="AD30" s="90" t="s">
        <v>414</v>
      </c>
    </row>
    <row r="31" spans="1:30" ht="85.5" customHeight="1" x14ac:dyDescent="0.25">
      <c r="A31" s="1"/>
      <c r="B31" s="467" t="str">
        <f>'3-IDENTIFICACIÓN DEL RIESGO'!B32</f>
        <v>Gestión de la Información</v>
      </c>
      <c r="C31" s="316"/>
      <c r="D31" s="121" t="str">
        <f>'3-IDENTIFICACIÓN DEL RIESGO'!E32</f>
        <v>1. Dirección General (Comunicaciones, Topografía).
2.Secretaria General.
3. Dirección de Gestión del Ordenamiento Social de la Propiedad.
4. Subdirección de Sistemas de Información de Tierras.</v>
      </c>
      <c r="E31" s="361" t="str">
        <f>'3-IDENTIFICACIÓN DEL RIESGO'!N32</f>
        <v>Manipulación o extracción de la información alojada en los servidores o base de datos para beneficio personal o de terceros</v>
      </c>
      <c r="F31" s="316"/>
      <c r="G31" s="111" t="s">
        <v>45</v>
      </c>
      <c r="H31" s="112" t="s">
        <v>158</v>
      </c>
      <c r="I31" s="112" t="s">
        <v>157</v>
      </c>
      <c r="J31" s="112" t="s">
        <v>157</v>
      </c>
      <c r="K31" s="112" t="s">
        <v>157</v>
      </c>
      <c r="L31" s="112" t="s">
        <v>157</v>
      </c>
      <c r="M31" s="112" t="s">
        <v>157</v>
      </c>
      <c r="N31" s="112" t="s">
        <v>157</v>
      </c>
      <c r="O31" s="112" t="s">
        <v>157</v>
      </c>
      <c r="P31" s="112" t="s">
        <v>157</v>
      </c>
      <c r="Q31" s="112" t="s">
        <v>157</v>
      </c>
      <c r="R31" s="112" t="s">
        <v>157</v>
      </c>
      <c r="S31" s="112" t="s">
        <v>157</v>
      </c>
      <c r="T31" s="112" t="s">
        <v>157</v>
      </c>
      <c r="U31" s="112" t="s">
        <v>157</v>
      </c>
      <c r="V31" s="112" t="s">
        <v>157</v>
      </c>
      <c r="W31" s="112" t="s">
        <v>158</v>
      </c>
      <c r="X31" s="112" t="s">
        <v>157</v>
      </c>
      <c r="Y31" s="112" t="s">
        <v>157</v>
      </c>
      <c r="Z31" s="112" t="s">
        <v>157</v>
      </c>
      <c r="AA31" s="112">
        <f t="shared" si="3"/>
        <v>17</v>
      </c>
      <c r="AB31" s="113" t="str">
        <f t="shared" si="4"/>
        <v>Catastrófico</v>
      </c>
      <c r="AC31" s="114" t="str">
        <f t="shared" si="5"/>
        <v>Extremo</v>
      </c>
      <c r="AD31" s="90" t="s">
        <v>414</v>
      </c>
    </row>
    <row r="32" spans="1:30" ht="27" customHeight="1" x14ac:dyDescent="0.25">
      <c r="A32" s="1"/>
      <c r="B32" s="463" t="str">
        <f>'3-IDENTIFICACIÓN DEL RIESGO'!B33</f>
        <v>Gestión del Talento Humano</v>
      </c>
      <c r="C32" s="337"/>
      <c r="D32" s="479" t="str">
        <f>'3-IDENTIFICACIÓN DEL RIESGO'!E33</f>
        <v>1. Subdirección de Talento Humano.
2. Secretaría General.</v>
      </c>
      <c r="E32" s="361" t="str">
        <f>'3-IDENTIFICACIÓN DEL RIESGO'!N33</f>
        <v>Vinculación de personal sin cumplimiento de requisitos mínimos en beneficio particular o de un tercero.</v>
      </c>
      <c r="F32" s="316"/>
      <c r="G32" s="111" t="s">
        <v>34</v>
      </c>
      <c r="H32" s="112" t="s">
        <v>157</v>
      </c>
      <c r="I32" s="112" t="s">
        <v>157</v>
      </c>
      <c r="J32" s="112" t="s">
        <v>157</v>
      </c>
      <c r="K32" s="112" t="s">
        <v>157</v>
      </c>
      <c r="L32" s="112" t="s">
        <v>157</v>
      </c>
      <c r="M32" s="112" t="s">
        <v>157</v>
      </c>
      <c r="N32" s="112" t="s">
        <v>157</v>
      </c>
      <c r="O32" s="112" t="s">
        <v>157</v>
      </c>
      <c r="P32" s="112" t="s">
        <v>158</v>
      </c>
      <c r="Q32" s="112" t="s">
        <v>157</v>
      </c>
      <c r="R32" s="112" t="s">
        <v>157</v>
      </c>
      <c r="S32" s="112" t="s">
        <v>157</v>
      </c>
      <c r="T32" s="112" t="s">
        <v>157</v>
      </c>
      <c r="U32" s="112" t="s">
        <v>157</v>
      </c>
      <c r="V32" s="112" t="s">
        <v>157</v>
      </c>
      <c r="W32" s="112" t="s">
        <v>158</v>
      </c>
      <c r="X32" s="112" t="s">
        <v>157</v>
      </c>
      <c r="Y32" s="112" t="s">
        <v>157</v>
      </c>
      <c r="Z32" s="112" t="s">
        <v>157</v>
      </c>
      <c r="AA32" s="112">
        <f t="shared" si="3"/>
        <v>17</v>
      </c>
      <c r="AB32" s="113" t="str">
        <f t="shared" si="4"/>
        <v>Catastrófico</v>
      </c>
      <c r="AC32" s="114" t="str">
        <f t="shared" si="5"/>
        <v>Extremo</v>
      </c>
      <c r="AD32" s="90" t="s">
        <v>414</v>
      </c>
    </row>
    <row r="33" spans="1:30" ht="30.75" customHeight="1" x14ac:dyDescent="0.25">
      <c r="A33" s="1"/>
      <c r="B33" s="338"/>
      <c r="C33" s="339"/>
      <c r="D33" s="465"/>
      <c r="E33" s="361" t="str">
        <f>'3-IDENTIFICACIÓN DEL RIESGO'!N34</f>
        <v>Pérdida de documentación en los expedientes de procesos de investigación disciplinaria, en beneficio del o de los investigados.</v>
      </c>
      <c r="F33" s="316"/>
      <c r="G33" s="111" t="s">
        <v>45</v>
      </c>
      <c r="H33" s="112" t="s">
        <v>157</v>
      </c>
      <c r="I33" s="112" t="s">
        <v>158</v>
      </c>
      <c r="J33" s="112" t="s">
        <v>158</v>
      </c>
      <c r="K33" s="112" t="s">
        <v>158</v>
      </c>
      <c r="L33" s="112" t="s">
        <v>157</v>
      </c>
      <c r="M33" s="112" t="s">
        <v>157</v>
      </c>
      <c r="N33" s="112" t="s">
        <v>158</v>
      </c>
      <c r="O33" s="112" t="s">
        <v>158</v>
      </c>
      <c r="P33" s="112" t="s">
        <v>157</v>
      </c>
      <c r="Q33" s="112" t="s">
        <v>157</v>
      </c>
      <c r="R33" s="112" t="s">
        <v>157</v>
      </c>
      <c r="S33" s="112" t="s">
        <v>157</v>
      </c>
      <c r="T33" s="112" t="s">
        <v>157</v>
      </c>
      <c r="U33" s="112" t="s">
        <v>157</v>
      </c>
      <c r="V33" s="112" t="s">
        <v>157</v>
      </c>
      <c r="W33" s="112" t="s">
        <v>158</v>
      </c>
      <c r="X33" s="112" t="s">
        <v>157</v>
      </c>
      <c r="Y33" s="112" t="s">
        <v>157</v>
      </c>
      <c r="Z33" s="112" t="s">
        <v>158</v>
      </c>
      <c r="AA33" s="112">
        <f t="shared" si="3"/>
        <v>12</v>
      </c>
      <c r="AB33" s="113" t="str">
        <f t="shared" si="4"/>
        <v>Catastrófico</v>
      </c>
      <c r="AC33" s="114" t="str">
        <f t="shared" si="5"/>
        <v>Extremo</v>
      </c>
      <c r="AD33" s="90" t="s">
        <v>414</v>
      </c>
    </row>
    <row r="34" spans="1:30" ht="27.75" customHeight="1" x14ac:dyDescent="0.25">
      <c r="A34" s="1"/>
      <c r="B34" s="338"/>
      <c r="C34" s="339"/>
      <c r="D34" s="465"/>
      <c r="E34" s="361" t="str">
        <f>'3-IDENTIFICACIÓN DEL RIESGO'!N35</f>
        <v>Prescripción o caducidad de la acción disciplinaria en favor de los implicados</v>
      </c>
      <c r="F34" s="316"/>
      <c r="G34" s="111" t="s">
        <v>45</v>
      </c>
      <c r="H34" s="112" t="s">
        <v>157</v>
      </c>
      <c r="I34" s="112" t="s">
        <v>158</v>
      </c>
      <c r="J34" s="112" t="s">
        <v>158</v>
      </c>
      <c r="K34" s="112" t="s">
        <v>158</v>
      </c>
      <c r="L34" s="112" t="s">
        <v>157</v>
      </c>
      <c r="M34" s="112" t="s">
        <v>157</v>
      </c>
      <c r="N34" s="112" t="s">
        <v>158</v>
      </c>
      <c r="O34" s="112" t="s">
        <v>158</v>
      </c>
      <c r="P34" s="112" t="s">
        <v>157</v>
      </c>
      <c r="Q34" s="112" t="s">
        <v>157</v>
      </c>
      <c r="R34" s="112" t="s">
        <v>157</v>
      </c>
      <c r="S34" s="112" t="s">
        <v>157</v>
      </c>
      <c r="T34" s="112" t="s">
        <v>157</v>
      </c>
      <c r="U34" s="112" t="s">
        <v>157</v>
      </c>
      <c r="V34" s="112" t="s">
        <v>157</v>
      </c>
      <c r="W34" s="112" t="s">
        <v>158</v>
      </c>
      <c r="X34" s="112" t="s">
        <v>157</v>
      </c>
      <c r="Y34" s="112" t="s">
        <v>157</v>
      </c>
      <c r="Z34" s="112" t="s">
        <v>158</v>
      </c>
      <c r="AA34" s="112">
        <f t="shared" si="3"/>
        <v>12</v>
      </c>
      <c r="AB34" s="113" t="str">
        <f t="shared" si="4"/>
        <v>Catastrófico</v>
      </c>
      <c r="AC34" s="114" t="str">
        <f t="shared" si="5"/>
        <v>Extremo</v>
      </c>
      <c r="AD34" s="90" t="s">
        <v>414</v>
      </c>
    </row>
    <row r="35" spans="1:30" ht="30" customHeight="1" x14ac:dyDescent="0.25">
      <c r="A35" s="1"/>
      <c r="B35" s="333"/>
      <c r="C35" s="334"/>
      <c r="D35" s="385"/>
      <c r="E35" s="361" t="str">
        <f>'3-IDENTIFICACIÓN DEL RIESGO'!N36</f>
        <v>Pérdida o manipulación de  expedientes de historia laboral para beneficio personal o de tercero.</v>
      </c>
      <c r="F35" s="316"/>
      <c r="G35" s="111" t="s">
        <v>45</v>
      </c>
      <c r="H35" s="112" t="s">
        <v>157</v>
      </c>
      <c r="I35" s="112" t="s">
        <v>158</v>
      </c>
      <c r="J35" s="112" t="s">
        <v>158</v>
      </c>
      <c r="K35" s="112" t="s">
        <v>158</v>
      </c>
      <c r="L35" s="112" t="s">
        <v>157</v>
      </c>
      <c r="M35" s="112" t="s">
        <v>157</v>
      </c>
      <c r="N35" s="112" t="s">
        <v>158</v>
      </c>
      <c r="O35" s="112" t="s">
        <v>158</v>
      </c>
      <c r="P35" s="112" t="s">
        <v>157</v>
      </c>
      <c r="Q35" s="112" t="s">
        <v>157</v>
      </c>
      <c r="R35" s="112" t="s">
        <v>157</v>
      </c>
      <c r="S35" s="112" t="s">
        <v>157</v>
      </c>
      <c r="T35" s="112" t="s">
        <v>157</v>
      </c>
      <c r="U35" s="112" t="s">
        <v>157</v>
      </c>
      <c r="V35" s="112" t="s">
        <v>157</v>
      </c>
      <c r="W35" s="112" t="s">
        <v>158</v>
      </c>
      <c r="X35" s="112" t="s">
        <v>157</v>
      </c>
      <c r="Y35" s="112" t="s">
        <v>157</v>
      </c>
      <c r="Z35" s="112" t="s">
        <v>158</v>
      </c>
      <c r="AA35" s="112">
        <f t="shared" si="3"/>
        <v>12</v>
      </c>
      <c r="AB35" s="113" t="str">
        <f t="shared" si="4"/>
        <v>Catastrófico</v>
      </c>
      <c r="AC35" s="114" t="str">
        <f t="shared" si="5"/>
        <v>Extremo</v>
      </c>
      <c r="AD35" s="90" t="s">
        <v>414</v>
      </c>
    </row>
    <row r="36" spans="1:30" ht="35.25" customHeight="1" x14ac:dyDescent="0.25">
      <c r="A36" s="1"/>
      <c r="B36" s="463" t="str">
        <f>'3-IDENTIFICACIÓN DEL RIESGO'!B37</f>
        <v>Apoyo Jurídico</v>
      </c>
      <c r="C36" s="337"/>
      <c r="D36" s="479" t="str">
        <f>'3-IDENTIFICACIÓN DEL RIESGO'!E37</f>
        <v>1. Oficina Jurídica</v>
      </c>
      <c r="E36" s="361" t="str">
        <f>'3-IDENTIFICACIÓN DEL RIESGO'!N37</f>
        <v>Emitir conceptos y viabilidades jurídicas para  favorecer intereses propios o de terceros.</v>
      </c>
      <c r="F36" s="316"/>
      <c r="G36" s="111" t="s">
        <v>45</v>
      </c>
      <c r="H36" s="112" t="s">
        <v>157</v>
      </c>
      <c r="I36" s="112" t="s">
        <v>158</v>
      </c>
      <c r="J36" s="112" t="s">
        <v>157</v>
      </c>
      <c r="K36" s="112" t="s">
        <v>157</v>
      </c>
      <c r="L36" s="112" t="s">
        <v>157</v>
      </c>
      <c r="M36" s="112" t="s">
        <v>157</v>
      </c>
      <c r="N36" s="112" t="s">
        <v>157</v>
      </c>
      <c r="O36" s="112" t="s">
        <v>157</v>
      </c>
      <c r="P36" s="112" t="s">
        <v>158</v>
      </c>
      <c r="Q36" s="112" t="s">
        <v>157</v>
      </c>
      <c r="R36" s="112" t="s">
        <v>157</v>
      </c>
      <c r="S36" s="112" t="s">
        <v>157</v>
      </c>
      <c r="T36" s="112" t="s">
        <v>157</v>
      </c>
      <c r="U36" s="112" t="s">
        <v>157</v>
      </c>
      <c r="V36" s="112" t="s">
        <v>157</v>
      </c>
      <c r="W36" s="112" t="s">
        <v>158</v>
      </c>
      <c r="X36" s="112" t="s">
        <v>157</v>
      </c>
      <c r="Y36" s="112" t="s">
        <v>157</v>
      </c>
      <c r="Z36" s="112" t="s">
        <v>157</v>
      </c>
      <c r="AA36" s="112">
        <f t="shared" si="3"/>
        <v>16</v>
      </c>
      <c r="AB36" s="113" t="str">
        <f t="shared" si="4"/>
        <v>Catastrófico</v>
      </c>
      <c r="AC36" s="114" t="str">
        <f t="shared" si="5"/>
        <v>Extremo</v>
      </c>
      <c r="AD36" s="90" t="s">
        <v>414</v>
      </c>
    </row>
    <row r="37" spans="1:30" ht="26.25" customHeight="1" x14ac:dyDescent="0.25">
      <c r="A37" s="1"/>
      <c r="B37" s="338"/>
      <c r="C37" s="339"/>
      <c r="D37" s="465"/>
      <c r="E37" s="361" t="str">
        <f>'3-IDENTIFICACIÓN DEL RIESGO'!N38</f>
        <v>Aplicación discrecional de normas para favorecer intereses de terceros</v>
      </c>
      <c r="F37" s="316"/>
      <c r="G37" s="111" t="s">
        <v>34</v>
      </c>
      <c r="H37" s="112" t="s">
        <v>157</v>
      </c>
      <c r="I37" s="112" t="s">
        <v>158</v>
      </c>
      <c r="J37" s="112" t="s">
        <v>157</v>
      </c>
      <c r="K37" s="112" t="s">
        <v>157</v>
      </c>
      <c r="L37" s="112" t="s">
        <v>157</v>
      </c>
      <c r="M37" s="112" t="s">
        <v>157</v>
      </c>
      <c r="N37" s="112" t="s">
        <v>157</v>
      </c>
      <c r="O37" s="112" t="s">
        <v>157</v>
      </c>
      <c r="P37" s="112" t="s">
        <v>158</v>
      </c>
      <c r="Q37" s="112" t="s">
        <v>157</v>
      </c>
      <c r="R37" s="112" t="s">
        <v>157</v>
      </c>
      <c r="S37" s="112" t="s">
        <v>157</v>
      </c>
      <c r="T37" s="112" t="s">
        <v>157</v>
      </c>
      <c r="U37" s="112" t="s">
        <v>157</v>
      </c>
      <c r="V37" s="112" t="s">
        <v>157</v>
      </c>
      <c r="W37" s="112" t="s">
        <v>158</v>
      </c>
      <c r="X37" s="112" t="s">
        <v>157</v>
      </c>
      <c r="Y37" s="112" t="s">
        <v>157</v>
      </c>
      <c r="Z37" s="112" t="s">
        <v>157</v>
      </c>
      <c r="AA37" s="112">
        <f t="shared" si="3"/>
        <v>16</v>
      </c>
      <c r="AB37" s="113" t="str">
        <f t="shared" si="4"/>
        <v>Catastrófico</v>
      </c>
      <c r="AC37" s="114" t="str">
        <f t="shared" si="5"/>
        <v>Extremo</v>
      </c>
      <c r="AD37" s="90" t="s">
        <v>414</v>
      </c>
    </row>
    <row r="38" spans="1:30" ht="27" customHeight="1" x14ac:dyDescent="0.25">
      <c r="A38" s="1"/>
      <c r="B38" s="338"/>
      <c r="C38" s="339"/>
      <c r="D38" s="465"/>
      <c r="E38" s="361" t="str">
        <f>'3-IDENTIFICACIÓN DEL RIESGO'!N39</f>
        <v>Dilatar o no ejecutar las acciones de cobro coactivo para favorecer intereses propios o de terceros</v>
      </c>
      <c r="F38" s="316"/>
      <c r="G38" s="111" t="s">
        <v>54</v>
      </c>
      <c r="H38" s="112" t="s">
        <v>157</v>
      </c>
      <c r="I38" s="112" t="s">
        <v>158</v>
      </c>
      <c r="J38" s="112" t="s">
        <v>158</v>
      </c>
      <c r="K38" s="112" t="s">
        <v>158</v>
      </c>
      <c r="L38" s="112" t="s">
        <v>157</v>
      </c>
      <c r="M38" s="112" t="s">
        <v>157</v>
      </c>
      <c r="N38" s="112" t="s">
        <v>158</v>
      </c>
      <c r="O38" s="112" t="s">
        <v>157</v>
      </c>
      <c r="P38" s="112" t="s">
        <v>158</v>
      </c>
      <c r="Q38" s="112" t="s">
        <v>157</v>
      </c>
      <c r="R38" s="112" t="s">
        <v>157</v>
      </c>
      <c r="S38" s="112" t="s">
        <v>157</v>
      </c>
      <c r="T38" s="112" t="s">
        <v>157</v>
      </c>
      <c r="U38" s="112" t="s">
        <v>157</v>
      </c>
      <c r="V38" s="112" t="s">
        <v>158</v>
      </c>
      <c r="W38" s="112" t="s">
        <v>158</v>
      </c>
      <c r="X38" s="112" t="s">
        <v>157</v>
      </c>
      <c r="Y38" s="112" t="s">
        <v>157</v>
      </c>
      <c r="Z38" s="112" t="s">
        <v>158</v>
      </c>
      <c r="AA38" s="112">
        <f t="shared" si="3"/>
        <v>11</v>
      </c>
      <c r="AB38" s="113" t="str">
        <f t="shared" si="4"/>
        <v>Mayor</v>
      </c>
      <c r="AC38" s="114" t="str">
        <f t="shared" si="5"/>
        <v>Alto</v>
      </c>
      <c r="AD38" s="90" t="s">
        <v>414</v>
      </c>
    </row>
    <row r="39" spans="1:30" ht="42.75" customHeight="1" x14ac:dyDescent="0.25">
      <c r="A39" s="1"/>
      <c r="B39" s="333"/>
      <c r="C39" s="334"/>
      <c r="D39" s="385"/>
      <c r="E39" s="361" t="str">
        <f>'3-IDENTIFICACIÓN DEL RIESGO'!N40</f>
        <v>Orientar  la defensa jurídica de la ANT o algunas de sus actuaciones en perjuicio de sus intereses para favorecer a un tercero.</v>
      </c>
      <c r="F39" s="316"/>
      <c r="G39" s="111" t="s">
        <v>45</v>
      </c>
      <c r="H39" s="112" t="s">
        <v>157</v>
      </c>
      <c r="I39" s="112" t="s">
        <v>158</v>
      </c>
      <c r="J39" s="112" t="s">
        <v>157</v>
      </c>
      <c r="K39" s="112" t="s">
        <v>157</v>
      </c>
      <c r="L39" s="112" t="s">
        <v>157</v>
      </c>
      <c r="M39" s="112" t="s">
        <v>157</v>
      </c>
      <c r="N39" s="112" t="s">
        <v>157</v>
      </c>
      <c r="O39" s="112" t="s">
        <v>157</v>
      </c>
      <c r="P39" s="112" t="s">
        <v>158</v>
      </c>
      <c r="Q39" s="112" t="s">
        <v>157</v>
      </c>
      <c r="R39" s="112" t="s">
        <v>157</v>
      </c>
      <c r="S39" s="112" t="s">
        <v>157</v>
      </c>
      <c r="T39" s="112" t="s">
        <v>157</v>
      </c>
      <c r="U39" s="112" t="s">
        <v>157</v>
      </c>
      <c r="V39" s="112" t="s">
        <v>157</v>
      </c>
      <c r="W39" s="112" t="s">
        <v>158</v>
      </c>
      <c r="X39" s="112" t="s">
        <v>157</v>
      </c>
      <c r="Y39" s="112" t="s">
        <v>157</v>
      </c>
      <c r="Z39" s="112" t="s">
        <v>157</v>
      </c>
      <c r="AA39" s="112">
        <f t="shared" si="3"/>
        <v>16</v>
      </c>
      <c r="AB39" s="113" t="str">
        <f t="shared" si="4"/>
        <v>Catastrófico</v>
      </c>
      <c r="AC39" s="114" t="str">
        <f t="shared" si="5"/>
        <v>Extremo</v>
      </c>
      <c r="AD39" s="90" t="s">
        <v>414</v>
      </c>
    </row>
    <row r="40" spans="1:30" ht="26.25" customHeight="1" x14ac:dyDescent="0.25">
      <c r="A40" s="1"/>
      <c r="B40" s="463" t="str">
        <f>'3-IDENTIFICACIÓN DEL RIESGO'!B41</f>
        <v>Adquisición de Bienes y Servicios</v>
      </c>
      <c r="C40" s="337"/>
      <c r="D40" s="479" t="str">
        <f>'3-IDENTIFICACIÓN DEL RIESGO'!E41</f>
        <v>1. Subdirección Administrativa y Financiera.
2. Secretaría General.</v>
      </c>
      <c r="E40" s="361" t="str">
        <f>'3-IDENTIFICACIÓN DEL RIESGO'!N41</f>
        <v>Celebración indebida de contratos en beneficio particular o un tercero</v>
      </c>
      <c r="F40" s="316"/>
      <c r="G40" s="111" t="s">
        <v>34</v>
      </c>
      <c r="H40" s="112" t="s">
        <v>157</v>
      </c>
      <c r="I40" s="112" t="s">
        <v>157</v>
      </c>
      <c r="J40" s="112" t="s">
        <v>157</v>
      </c>
      <c r="K40" s="112" t="s">
        <v>157</v>
      </c>
      <c r="L40" s="112" t="s">
        <v>157</v>
      </c>
      <c r="M40" s="112" t="s">
        <v>157</v>
      </c>
      <c r="N40" s="112" t="s">
        <v>157</v>
      </c>
      <c r="O40" s="112" t="s">
        <v>157</v>
      </c>
      <c r="P40" s="112" t="s">
        <v>158</v>
      </c>
      <c r="Q40" s="112" t="s">
        <v>157</v>
      </c>
      <c r="R40" s="112" t="s">
        <v>157</v>
      </c>
      <c r="S40" s="112" t="s">
        <v>157</v>
      </c>
      <c r="T40" s="112" t="s">
        <v>157</v>
      </c>
      <c r="U40" s="112" t="s">
        <v>157</v>
      </c>
      <c r="V40" s="112" t="s">
        <v>157</v>
      </c>
      <c r="W40" s="112" t="s">
        <v>158</v>
      </c>
      <c r="X40" s="112" t="s">
        <v>157</v>
      </c>
      <c r="Y40" s="112" t="s">
        <v>157</v>
      </c>
      <c r="Z40" s="112" t="s">
        <v>157</v>
      </c>
      <c r="AA40" s="112">
        <f t="shared" si="3"/>
        <v>17</v>
      </c>
      <c r="AB40" s="113" t="str">
        <f t="shared" si="4"/>
        <v>Catastrófico</v>
      </c>
      <c r="AC40" s="114" t="str">
        <f t="shared" si="5"/>
        <v>Extremo</v>
      </c>
      <c r="AD40" s="90" t="s">
        <v>414</v>
      </c>
    </row>
    <row r="41" spans="1:30" ht="43.5" customHeight="1" x14ac:dyDescent="0.25">
      <c r="A41" s="1"/>
      <c r="B41" s="333"/>
      <c r="C41" s="334"/>
      <c r="D41" s="385"/>
      <c r="E41" s="361" t="str">
        <f>'3-IDENTIFICACIÓN DEL RIESGO'!N42</f>
        <v>Aprobación informes y pagos de contratistas con conocimiento  del incumplimiento del objeto y/o obligaciones contractuales en beneficio particular o de terceros.</v>
      </c>
      <c r="F41" s="316"/>
      <c r="G41" s="111" t="s">
        <v>34</v>
      </c>
      <c r="H41" s="112" t="s">
        <v>157</v>
      </c>
      <c r="I41" s="112" t="s">
        <v>157</v>
      </c>
      <c r="J41" s="112" t="s">
        <v>158</v>
      </c>
      <c r="K41" s="112" t="s">
        <v>158</v>
      </c>
      <c r="L41" s="112" t="s">
        <v>157</v>
      </c>
      <c r="M41" s="112" t="s">
        <v>157</v>
      </c>
      <c r="N41" s="112" t="s">
        <v>157</v>
      </c>
      <c r="O41" s="112" t="s">
        <v>157</v>
      </c>
      <c r="P41" s="112" t="s">
        <v>158</v>
      </c>
      <c r="Q41" s="112" t="s">
        <v>157</v>
      </c>
      <c r="R41" s="112" t="s">
        <v>157</v>
      </c>
      <c r="S41" s="112" t="s">
        <v>157</v>
      </c>
      <c r="T41" s="112" t="s">
        <v>157</v>
      </c>
      <c r="U41" s="112" t="s">
        <v>157</v>
      </c>
      <c r="V41" s="112" t="s">
        <v>157</v>
      </c>
      <c r="W41" s="112" t="s">
        <v>158</v>
      </c>
      <c r="X41" s="112" t="s">
        <v>157</v>
      </c>
      <c r="Y41" s="112" t="s">
        <v>157</v>
      </c>
      <c r="Z41" s="112" t="s">
        <v>158</v>
      </c>
      <c r="AA41" s="112">
        <f t="shared" si="3"/>
        <v>14</v>
      </c>
      <c r="AB41" s="113" t="str">
        <f t="shared" si="4"/>
        <v>Catastrófico</v>
      </c>
      <c r="AC41" s="114" t="str">
        <f t="shared" si="5"/>
        <v>Extremo</v>
      </c>
      <c r="AD41" s="90" t="s">
        <v>414</v>
      </c>
    </row>
    <row r="42" spans="1:30" ht="27.75" customHeight="1" x14ac:dyDescent="0.25">
      <c r="A42" s="1"/>
      <c r="B42" s="463" t="str">
        <f>'3-IDENTIFICACIÓN DEL RIESGO'!B43</f>
        <v>Administración de Bienes y Servicios</v>
      </c>
      <c r="C42" s="337"/>
      <c r="D42" s="479" t="str">
        <f>'3-IDENTIFICACIÓN DEL RIESGO'!E43</f>
        <v>1. Subdirección Administrativa y Financiera.
2. Secretaría General.</v>
      </c>
      <c r="E42" s="361" t="str">
        <f>'3-IDENTIFICACIÓN DEL RIESGO'!N43</f>
        <v>Pérdida o uso indebido de bienes devolutivos de la ANT para beneficio personal o de tercero</v>
      </c>
      <c r="F42" s="316"/>
      <c r="G42" s="111" t="s">
        <v>45</v>
      </c>
      <c r="H42" s="112" t="s">
        <v>157</v>
      </c>
      <c r="I42" s="112" t="s">
        <v>157</v>
      </c>
      <c r="J42" s="112" t="s">
        <v>157</v>
      </c>
      <c r="K42" s="112" t="s">
        <v>157</v>
      </c>
      <c r="L42" s="112" t="s">
        <v>157</v>
      </c>
      <c r="M42" s="112" t="s">
        <v>157</v>
      </c>
      <c r="N42" s="112" t="s">
        <v>157</v>
      </c>
      <c r="O42" s="112" t="s">
        <v>157</v>
      </c>
      <c r="P42" s="112" t="s">
        <v>157</v>
      </c>
      <c r="Q42" s="112" t="s">
        <v>157</v>
      </c>
      <c r="R42" s="112" t="s">
        <v>157</v>
      </c>
      <c r="S42" s="112" t="s">
        <v>157</v>
      </c>
      <c r="T42" s="112" t="s">
        <v>157</v>
      </c>
      <c r="U42" s="112" t="s">
        <v>157</v>
      </c>
      <c r="V42" s="112" t="s">
        <v>157</v>
      </c>
      <c r="W42" s="112" t="s">
        <v>158</v>
      </c>
      <c r="X42" s="112" t="s">
        <v>157</v>
      </c>
      <c r="Y42" s="112" t="s">
        <v>157</v>
      </c>
      <c r="Z42" s="112" t="s">
        <v>158</v>
      </c>
      <c r="AA42" s="112">
        <f t="shared" si="3"/>
        <v>17</v>
      </c>
      <c r="AB42" s="113" t="str">
        <f t="shared" si="4"/>
        <v>Catastrófico</v>
      </c>
      <c r="AC42" s="114" t="str">
        <f t="shared" si="5"/>
        <v>Extremo</v>
      </c>
      <c r="AD42" s="90" t="s">
        <v>414</v>
      </c>
    </row>
    <row r="43" spans="1:30" ht="30" customHeight="1" x14ac:dyDescent="0.25">
      <c r="A43" s="1"/>
      <c r="B43" s="333"/>
      <c r="C43" s="334"/>
      <c r="D43" s="385"/>
      <c r="E43" s="361" t="str">
        <f>'3-IDENTIFICACIÓN DEL RIESGO'!N44</f>
        <v>Pérdida o manipulación de expedientes con información institucional beneficio particular o de un tercero</v>
      </c>
      <c r="F43" s="316"/>
      <c r="G43" s="111" t="s">
        <v>34</v>
      </c>
      <c r="H43" s="112" t="s">
        <v>157</v>
      </c>
      <c r="I43" s="112" t="s">
        <v>157</v>
      </c>
      <c r="J43" s="112" t="s">
        <v>157</v>
      </c>
      <c r="K43" s="112" t="s">
        <v>157</v>
      </c>
      <c r="L43" s="112" t="s">
        <v>157</v>
      </c>
      <c r="M43" s="112" t="s">
        <v>157</v>
      </c>
      <c r="N43" s="112" t="s">
        <v>157</v>
      </c>
      <c r="O43" s="112" t="s">
        <v>157</v>
      </c>
      <c r="P43" s="112" t="s">
        <v>157</v>
      </c>
      <c r="Q43" s="112" t="s">
        <v>157</v>
      </c>
      <c r="R43" s="112" t="s">
        <v>157</v>
      </c>
      <c r="S43" s="112" t="s">
        <v>157</v>
      </c>
      <c r="T43" s="112" t="s">
        <v>157</v>
      </c>
      <c r="U43" s="112" t="s">
        <v>157</v>
      </c>
      <c r="V43" s="112" t="s">
        <v>157</v>
      </c>
      <c r="W43" s="112" t="s">
        <v>158</v>
      </c>
      <c r="X43" s="112" t="s">
        <v>157</v>
      </c>
      <c r="Y43" s="112" t="s">
        <v>157</v>
      </c>
      <c r="Z43" s="112" t="s">
        <v>157</v>
      </c>
      <c r="AA43" s="112">
        <f t="shared" si="3"/>
        <v>18</v>
      </c>
      <c r="AB43" s="113" t="str">
        <f t="shared" si="4"/>
        <v>Catastrófico</v>
      </c>
      <c r="AC43" s="114" t="str">
        <f t="shared" si="5"/>
        <v>Extremo</v>
      </c>
      <c r="AD43" s="90" t="s">
        <v>414</v>
      </c>
    </row>
    <row r="44" spans="1:30" ht="78" customHeight="1" x14ac:dyDescent="0.25">
      <c r="A44" s="1"/>
      <c r="B44" s="467" t="str">
        <f>'3-IDENTIFICACIÓN DEL RIESGO'!B45</f>
        <v>Gestión Financiera</v>
      </c>
      <c r="C44" s="316"/>
      <c r="D44" s="121" t="str">
        <f>'3-IDENTIFICACIÓN DEL RIESGO'!E45</f>
        <v xml:space="preserve">1. Secretaría General.
2. Subdirección Administrativa y Financiera.
3. Subdirección de Administracion de Tierras de la Nación.
4. Oficina de Planeación </v>
      </c>
      <c r="E44" s="361" t="str">
        <f>'3-IDENTIFICACIÓN DEL RIESGO'!N45</f>
        <v>Constitución de obligaciones y/o pagos realizados por la ANT, sin el cumplimiento de requisitos legales, presupuestales y contables, en beneficio de un particular.</v>
      </c>
      <c r="F44" s="316"/>
      <c r="G44" s="111" t="s">
        <v>21</v>
      </c>
      <c r="H44" s="112" t="s">
        <v>157</v>
      </c>
      <c r="I44" s="112" t="s">
        <v>157</v>
      </c>
      <c r="J44" s="112" t="s">
        <v>157</v>
      </c>
      <c r="K44" s="112" t="s">
        <v>157</v>
      </c>
      <c r="L44" s="112" t="s">
        <v>157</v>
      </c>
      <c r="M44" s="112" t="s">
        <v>157</v>
      </c>
      <c r="N44" s="112" t="s">
        <v>157</v>
      </c>
      <c r="O44" s="112" t="s">
        <v>157</v>
      </c>
      <c r="P44" s="112" t="s">
        <v>157</v>
      </c>
      <c r="Q44" s="112" t="s">
        <v>157</v>
      </c>
      <c r="R44" s="112" t="s">
        <v>157</v>
      </c>
      <c r="S44" s="112" t="s">
        <v>157</v>
      </c>
      <c r="T44" s="112" t="s">
        <v>157</v>
      </c>
      <c r="U44" s="112" t="s">
        <v>157</v>
      </c>
      <c r="V44" s="112" t="s">
        <v>157</v>
      </c>
      <c r="W44" s="112" t="s">
        <v>158</v>
      </c>
      <c r="X44" s="112" t="s">
        <v>157</v>
      </c>
      <c r="Y44" s="112" t="s">
        <v>157</v>
      </c>
      <c r="Z44" s="112" t="s">
        <v>158</v>
      </c>
      <c r="AA44" s="112">
        <f t="shared" si="3"/>
        <v>17</v>
      </c>
      <c r="AB44" s="113" t="str">
        <f t="shared" si="4"/>
        <v>Catastrófico</v>
      </c>
      <c r="AC44" s="114" t="str">
        <f t="shared" si="5"/>
        <v>Extremo</v>
      </c>
      <c r="AD44" s="90" t="s">
        <v>414</v>
      </c>
    </row>
    <row r="45" spans="1:30" ht="18.75" customHeight="1" x14ac:dyDescent="0.3">
      <c r="A45" s="1"/>
      <c r="B45" s="6"/>
      <c r="C45" s="42"/>
      <c r="D45" s="42"/>
      <c r="E45" s="42"/>
      <c r="F45" s="43"/>
      <c r="G45" s="43"/>
      <c r="H45" s="43"/>
      <c r="I45" s="43"/>
      <c r="J45" s="43"/>
      <c r="K45" s="43"/>
      <c r="L45" s="43"/>
      <c r="M45" s="43"/>
      <c r="N45" s="43"/>
      <c r="O45" s="43"/>
      <c r="P45" s="43"/>
      <c r="Q45" s="43"/>
      <c r="R45" s="43"/>
      <c r="S45" s="43"/>
      <c r="T45" s="43"/>
      <c r="U45" s="43"/>
      <c r="V45" s="43"/>
      <c r="W45" s="43"/>
      <c r="X45" s="43"/>
      <c r="Y45" s="43"/>
      <c r="Z45" s="43"/>
      <c r="AA45" s="43"/>
      <c r="AB45" s="43"/>
      <c r="AC45" s="8"/>
      <c r="AD45" s="10"/>
    </row>
    <row r="46" spans="1:30" ht="15.75" customHeight="1" x14ac:dyDescent="0.25">
      <c r="A46" s="1"/>
      <c r="B46" s="6"/>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10"/>
    </row>
    <row r="47" spans="1:30" ht="15.75" customHeight="1" x14ac:dyDescent="0.25">
      <c r="A47" s="1"/>
      <c r="B47" s="46"/>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9"/>
    </row>
    <row r="48" spans="1:30"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mergeCells count="78">
    <mergeCell ref="E21:F21"/>
    <mergeCell ref="E22:F22"/>
    <mergeCell ref="E14:F14"/>
    <mergeCell ref="E15:F15"/>
    <mergeCell ref="E16:F16"/>
    <mergeCell ref="E17:F17"/>
    <mergeCell ref="E18:F18"/>
    <mergeCell ref="E19:F19"/>
    <mergeCell ref="E20:F20"/>
    <mergeCell ref="D22:D28"/>
    <mergeCell ref="E23:F23"/>
    <mergeCell ref="E24:F24"/>
    <mergeCell ref="E25:F25"/>
    <mergeCell ref="E26:F26"/>
    <mergeCell ref="E27:F27"/>
    <mergeCell ref="E28:F28"/>
    <mergeCell ref="D29:D30"/>
    <mergeCell ref="E30:F30"/>
    <mergeCell ref="B32:C35"/>
    <mergeCell ref="B36:C39"/>
    <mergeCell ref="D36:D39"/>
    <mergeCell ref="E29:F29"/>
    <mergeCell ref="B31:C31"/>
    <mergeCell ref="E31:F31"/>
    <mergeCell ref="D32:D35"/>
    <mergeCell ref="E32:F32"/>
    <mergeCell ref="E35:F35"/>
    <mergeCell ref="B40:C41"/>
    <mergeCell ref="D40:D41"/>
    <mergeCell ref="B42:C43"/>
    <mergeCell ref="D42:D43"/>
    <mergeCell ref="B44:C44"/>
    <mergeCell ref="E41:F41"/>
    <mergeCell ref="E42:F42"/>
    <mergeCell ref="E43:F43"/>
    <mergeCell ref="E44:F44"/>
    <mergeCell ref="E33:F33"/>
    <mergeCell ref="E34:F34"/>
    <mergeCell ref="E36:F36"/>
    <mergeCell ref="E37:F37"/>
    <mergeCell ref="E38:F38"/>
    <mergeCell ref="E39:F39"/>
    <mergeCell ref="E40:F40"/>
    <mergeCell ref="G2:AB2"/>
    <mergeCell ref="E3:F3"/>
    <mergeCell ref="G3:AB3"/>
    <mergeCell ref="E4:F4"/>
    <mergeCell ref="G4:AB4"/>
    <mergeCell ref="H9:AB9"/>
    <mergeCell ref="AC9:AC10"/>
    <mergeCell ref="E5:F5"/>
    <mergeCell ref="G5:AB5"/>
    <mergeCell ref="B6:AD6"/>
    <mergeCell ref="B7:AD7"/>
    <mergeCell ref="B8:AD8"/>
    <mergeCell ref="B9:C10"/>
    <mergeCell ref="D9:D10"/>
    <mergeCell ref="AD9:AD10"/>
    <mergeCell ref="E9:F10"/>
    <mergeCell ref="G9:G10"/>
    <mergeCell ref="AC4:AC5"/>
    <mergeCell ref="AD4:AD5"/>
    <mergeCell ref="B2:D5"/>
    <mergeCell ref="E2:F2"/>
    <mergeCell ref="D15:D17"/>
    <mergeCell ref="B18:C20"/>
    <mergeCell ref="D18:D20"/>
    <mergeCell ref="B11:C11"/>
    <mergeCell ref="E11:F11"/>
    <mergeCell ref="D12:D13"/>
    <mergeCell ref="E12:F12"/>
    <mergeCell ref="E13:F13"/>
    <mergeCell ref="B12:C13"/>
    <mergeCell ref="B21:C21"/>
    <mergeCell ref="B22:C28"/>
    <mergeCell ref="B29:C30"/>
    <mergeCell ref="B14:C14"/>
    <mergeCell ref="B15:C17"/>
  </mergeCells>
  <conditionalFormatting sqref="AC11:AC44">
    <cfRule type="containsText" dxfId="14" priority="1" operator="containsText" text="Moderado">
      <formula>NOT(ISERROR(SEARCH(("Moderado"),(AC11))))</formula>
    </cfRule>
  </conditionalFormatting>
  <conditionalFormatting sqref="AC11:AC44">
    <cfRule type="containsText" dxfId="13" priority="2" operator="containsText" text="Alto">
      <formula>NOT(ISERROR(SEARCH(("Alto"),(AC11))))</formula>
    </cfRule>
  </conditionalFormatting>
  <conditionalFormatting sqref="AC11:AC44">
    <cfRule type="containsText" dxfId="12" priority="3" operator="containsText" text="Extremo">
      <formula>NOT(ISERROR(SEARCH(("Extremo"),(AC11))))</formula>
    </cfRule>
  </conditionalFormatting>
  <pageMargins left="0.7" right="0.7" top="0.75" bottom="0.75" header="0" footer="0"/>
  <pageSetup paperSize="14"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'0 - CALOR'!$D$10:$D$14</xm:f>
          </x14:formula1>
          <xm:sqref>G11:G44</xm:sqref>
        </x14:dataValidation>
        <x14:dataValidation type="list" allowBlank="1" showErrorMessage="1">
          <x14:formula1>
            <xm:f>'0 - CALOR'!$O$42:$P$42</xm:f>
          </x14:formula1>
          <xm:sqref>H11:Z44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000"/>
  <sheetViews>
    <sheetView workbookViewId="0">
      <pane xSplit="5" ySplit="11" topLeftCell="F12" activePane="bottomRight" state="frozen"/>
      <selection pane="topRight" activeCell="F1" sqref="F1"/>
      <selection pane="bottomLeft" activeCell="A12" sqref="A12"/>
      <selection pane="bottomRight" activeCell="F12" sqref="F12"/>
    </sheetView>
  </sheetViews>
  <sheetFormatPr baseColWidth="10" defaultColWidth="12.625" defaultRowHeight="15" customHeight="1" x14ac:dyDescent="0.2"/>
  <cols>
    <col min="1" max="1" width="1.875" customWidth="1"/>
    <col min="2" max="2" width="29.125" customWidth="1"/>
    <col min="3" max="3" width="28.75" customWidth="1"/>
    <col min="4" max="4" width="17.25" customWidth="1"/>
    <col min="5" max="5" width="27.25" customWidth="1"/>
    <col min="6" max="6" width="26" customWidth="1"/>
    <col min="7" max="7" width="23.75" customWidth="1"/>
    <col min="8" max="8" width="41.375" customWidth="1"/>
    <col min="9" max="9" width="46.25" customWidth="1"/>
    <col min="10" max="10" width="43.5" customWidth="1"/>
    <col min="11" max="11" width="36.875" customWidth="1"/>
    <col min="12" max="12" width="57.875" customWidth="1"/>
    <col min="13" max="13" width="13.625" customWidth="1"/>
    <col min="14" max="14" width="12.5" customWidth="1"/>
    <col min="15" max="15" width="15.375" customWidth="1"/>
    <col min="16" max="22" width="13.25" customWidth="1"/>
    <col min="23" max="23" width="22" customWidth="1"/>
    <col min="24" max="24" width="11.25" customWidth="1"/>
    <col min="25" max="25" width="17.25" customWidth="1"/>
    <col min="26" max="26" width="10.375" customWidth="1"/>
    <col min="27" max="27" width="15.375" customWidth="1"/>
    <col min="28" max="28" width="20.5" customWidth="1"/>
    <col min="29" max="29" width="57.75" customWidth="1"/>
    <col min="30" max="30" width="25.625" customWidth="1"/>
    <col min="31" max="31" width="24.625" customWidth="1"/>
    <col min="32" max="32" width="17.875" customWidth="1"/>
    <col min="33" max="33" width="39.875" customWidth="1"/>
    <col min="34" max="37" width="26.375" customWidth="1"/>
    <col min="38" max="38" width="16" customWidth="1"/>
    <col min="39" max="39" width="14.5" customWidth="1"/>
    <col min="40" max="40" width="32.125" customWidth="1"/>
  </cols>
  <sheetData>
    <row r="1" spans="1:40" ht="6"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22"/>
      <c r="AG1" s="122"/>
      <c r="AH1" s="1"/>
      <c r="AI1" s="1"/>
      <c r="AJ1" s="1"/>
      <c r="AK1" s="1"/>
      <c r="AL1" s="1"/>
      <c r="AM1" s="1"/>
      <c r="AN1" s="1"/>
    </row>
    <row r="2" spans="1:40" ht="39" customHeight="1" x14ac:dyDescent="0.25">
      <c r="A2" s="2"/>
      <c r="B2" s="435"/>
      <c r="C2" s="436"/>
      <c r="D2" s="439" t="s">
        <v>0</v>
      </c>
      <c r="E2" s="440"/>
      <c r="F2" s="441" t="s">
        <v>1</v>
      </c>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0"/>
      <c r="AL2" s="439" t="s">
        <v>2</v>
      </c>
      <c r="AM2" s="440"/>
      <c r="AN2" s="123"/>
    </row>
    <row r="3" spans="1:40" ht="27.75" customHeight="1" x14ac:dyDescent="0.25">
      <c r="A3" s="2"/>
      <c r="B3" s="437"/>
      <c r="C3" s="339"/>
      <c r="D3" s="394" t="s">
        <v>3</v>
      </c>
      <c r="E3" s="316"/>
      <c r="F3" s="396" t="s">
        <v>4</v>
      </c>
      <c r="G3" s="322"/>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16"/>
      <c r="AL3" s="394" t="s">
        <v>5</v>
      </c>
      <c r="AM3" s="316"/>
      <c r="AN3" s="124"/>
    </row>
    <row r="4" spans="1:40" ht="27.75" customHeight="1" x14ac:dyDescent="0.25">
      <c r="A4" s="2"/>
      <c r="B4" s="437"/>
      <c r="C4" s="339"/>
      <c r="D4" s="394" t="s">
        <v>6</v>
      </c>
      <c r="E4" s="316"/>
      <c r="F4" s="396" t="s">
        <v>7</v>
      </c>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16"/>
      <c r="AL4" s="397" t="s">
        <v>8</v>
      </c>
      <c r="AM4" s="337"/>
      <c r="AN4" s="525"/>
    </row>
    <row r="5" spans="1:40" ht="42" customHeight="1" x14ac:dyDescent="0.25">
      <c r="A5" s="2"/>
      <c r="B5" s="437"/>
      <c r="C5" s="339"/>
      <c r="D5" s="414" t="s">
        <v>9</v>
      </c>
      <c r="E5" s="415"/>
      <c r="F5" s="416" t="s">
        <v>10</v>
      </c>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37"/>
      <c r="AL5" s="398"/>
      <c r="AM5" s="399"/>
      <c r="AN5" s="446"/>
    </row>
    <row r="6" spans="1:40" ht="23.25" customHeight="1" x14ac:dyDescent="0.25">
      <c r="A6" s="1"/>
      <c r="B6" s="327" t="s">
        <v>415</v>
      </c>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9"/>
    </row>
    <row r="7" spans="1:40" ht="23.25" customHeight="1" x14ac:dyDescent="0.25">
      <c r="A7" s="1"/>
      <c r="B7" s="534" t="s">
        <v>416</v>
      </c>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23"/>
    </row>
    <row r="8" spans="1:40" ht="27.75" customHeight="1" x14ac:dyDescent="0.25">
      <c r="A8" s="1"/>
      <c r="B8" s="535" t="s">
        <v>417</v>
      </c>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70"/>
    </row>
    <row r="9" spans="1:40" ht="45" customHeight="1" x14ac:dyDescent="0.25">
      <c r="A9" s="1"/>
      <c r="B9" s="536" t="s">
        <v>9</v>
      </c>
      <c r="C9" s="539" t="s">
        <v>252</v>
      </c>
      <c r="D9" s="553" t="s">
        <v>257</v>
      </c>
      <c r="E9" s="554"/>
      <c r="F9" s="541" t="s">
        <v>418</v>
      </c>
      <c r="G9" s="442"/>
      <c r="H9" s="442"/>
      <c r="I9" s="442"/>
      <c r="J9" s="442"/>
      <c r="K9" s="442"/>
      <c r="L9" s="444"/>
      <c r="M9" s="562" t="s">
        <v>419</v>
      </c>
      <c r="N9" s="442"/>
      <c r="O9" s="442"/>
      <c r="P9" s="442"/>
      <c r="Q9" s="442"/>
      <c r="R9" s="442"/>
      <c r="S9" s="442"/>
      <c r="T9" s="442"/>
      <c r="U9" s="442"/>
      <c r="V9" s="442"/>
      <c r="W9" s="442"/>
      <c r="X9" s="442"/>
      <c r="Y9" s="442"/>
      <c r="Z9" s="442"/>
      <c r="AA9" s="442"/>
      <c r="AB9" s="444"/>
      <c r="AC9" s="125" t="s">
        <v>420</v>
      </c>
      <c r="AD9" s="547" t="s">
        <v>421</v>
      </c>
      <c r="AE9" s="554"/>
      <c r="AF9" s="547" t="s">
        <v>240</v>
      </c>
      <c r="AG9" s="548"/>
      <c r="AH9" s="550" t="s">
        <v>241</v>
      </c>
      <c r="AI9" s="526" t="s">
        <v>422</v>
      </c>
      <c r="AJ9" s="526" t="s">
        <v>242</v>
      </c>
      <c r="AK9" s="526" t="s">
        <v>423</v>
      </c>
      <c r="AL9" s="529" t="s">
        <v>424</v>
      </c>
      <c r="AM9" s="530"/>
      <c r="AN9" s="542" t="s">
        <v>412</v>
      </c>
    </row>
    <row r="10" spans="1:40" ht="77.25" customHeight="1" x14ac:dyDescent="0.25">
      <c r="A10" s="1"/>
      <c r="B10" s="537"/>
      <c r="C10" s="465"/>
      <c r="D10" s="402"/>
      <c r="E10" s="446"/>
      <c r="F10" s="556" t="s">
        <v>425</v>
      </c>
      <c r="G10" s="558" t="s">
        <v>426</v>
      </c>
      <c r="H10" s="558" t="s">
        <v>427</v>
      </c>
      <c r="I10" s="559" t="s">
        <v>428</v>
      </c>
      <c r="J10" s="559" t="s">
        <v>429</v>
      </c>
      <c r="K10" s="558" t="s">
        <v>430</v>
      </c>
      <c r="L10" s="532" t="s">
        <v>431</v>
      </c>
      <c r="M10" s="563" t="s">
        <v>432</v>
      </c>
      <c r="N10" s="316"/>
      <c r="O10" s="560" t="s">
        <v>433</v>
      </c>
      <c r="P10" s="316"/>
      <c r="Q10" s="560" t="s">
        <v>434</v>
      </c>
      <c r="R10" s="316"/>
      <c r="S10" s="560" t="s">
        <v>435</v>
      </c>
      <c r="T10" s="561"/>
      <c r="U10" s="560" t="s">
        <v>436</v>
      </c>
      <c r="V10" s="561"/>
      <c r="W10" s="560" t="s">
        <v>437</v>
      </c>
      <c r="X10" s="561"/>
      <c r="Y10" s="560" t="s">
        <v>438</v>
      </c>
      <c r="Z10" s="561"/>
      <c r="AA10" s="558" t="s">
        <v>439</v>
      </c>
      <c r="AB10" s="532" t="s">
        <v>440</v>
      </c>
      <c r="AC10" s="545" t="s">
        <v>441</v>
      </c>
      <c r="AD10" s="438"/>
      <c r="AE10" s="507"/>
      <c r="AF10" s="438"/>
      <c r="AG10" s="549"/>
      <c r="AH10" s="551"/>
      <c r="AI10" s="527"/>
      <c r="AJ10" s="527"/>
      <c r="AK10" s="527"/>
      <c r="AL10" s="338"/>
      <c r="AM10" s="403"/>
      <c r="AN10" s="543"/>
    </row>
    <row r="11" spans="1:40" ht="31.5" customHeight="1" x14ac:dyDescent="0.25">
      <c r="A11" s="1"/>
      <c r="B11" s="538"/>
      <c r="C11" s="540"/>
      <c r="D11" s="376"/>
      <c r="E11" s="555"/>
      <c r="F11" s="557"/>
      <c r="G11" s="540"/>
      <c r="H11" s="540"/>
      <c r="I11" s="540"/>
      <c r="J11" s="540"/>
      <c r="K11" s="540"/>
      <c r="L11" s="533"/>
      <c r="M11" s="126" t="s">
        <v>442</v>
      </c>
      <c r="N11" s="127" t="s">
        <v>443</v>
      </c>
      <c r="O11" s="127" t="s">
        <v>444</v>
      </c>
      <c r="P11" s="127" t="s">
        <v>443</v>
      </c>
      <c r="Q11" s="127" t="s">
        <v>445</v>
      </c>
      <c r="R11" s="127" t="s">
        <v>443</v>
      </c>
      <c r="S11" s="127" t="s">
        <v>446</v>
      </c>
      <c r="T11" s="127" t="s">
        <v>443</v>
      </c>
      <c r="U11" s="127" t="s">
        <v>447</v>
      </c>
      <c r="V11" s="127" t="s">
        <v>443</v>
      </c>
      <c r="W11" s="127" t="s">
        <v>448</v>
      </c>
      <c r="X11" s="127" t="s">
        <v>443</v>
      </c>
      <c r="Y11" s="127" t="s">
        <v>449</v>
      </c>
      <c r="Z11" s="127" t="s">
        <v>443</v>
      </c>
      <c r="AA11" s="540"/>
      <c r="AB11" s="533"/>
      <c r="AC11" s="546"/>
      <c r="AD11" s="128" t="s">
        <v>450</v>
      </c>
      <c r="AE11" s="129" t="s">
        <v>451</v>
      </c>
      <c r="AF11" s="128" t="s">
        <v>451</v>
      </c>
      <c r="AG11" s="130" t="s">
        <v>450</v>
      </c>
      <c r="AH11" s="552"/>
      <c r="AI11" s="528"/>
      <c r="AJ11" s="528"/>
      <c r="AK11" s="528"/>
      <c r="AL11" s="340"/>
      <c r="AM11" s="352"/>
      <c r="AN11" s="544"/>
    </row>
    <row r="12" spans="1:40" ht="57.75" customHeight="1" x14ac:dyDescent="0.25">
      <c r="A12" s="1"/>
      <c r="B12" s="131" t="str">
        <f>'3-IDENTIFICACIÓN DEL RIESGO'!B12</f>
        <v>Direccionamiento Estratégico</v>
      </c>
      <c r="C12" s="132" t="str">
        <f>'3-IDENTIFICACIÓN DEL RIESGO'!E12</f>
        <v>1. Oficina del Planeación.</v>
      </c>
      <c r="D12" s="523" t="str">
        <f>'3-IDENTIFICACIÓN DEL RIESGO'!N12</f>
        <v>Definición de lineamientos estratégicos para beneficiar grupos de interés contrarios a los objetivos de Reforma Rural Integral y de Ordenamiento Social de la Propiedad Rural</v>
      </c>
      <c r="E12" s="507"/>
      <c r="F12" s="134" t="s">
        <v>452</v>
      </c>
      <c r="G12" s="135" t="s">
        <v>453</v>
      </c>
      <c r="H12" s="133" t="s">
        <v>454</v>
      </c>
      <c r="I12" s="133" t="s">
        <v>455</v>
      </c>
      <c r="J12" s="133" t="s">
        <v>456</v>
      </c>
      <c r="K12" s="133" t="s">
        <v>457</v>
      </c>
      <c r="L12" s="136" t="s">
        <v>458</v>
      </c>
      <c r="M12" s="134" t="s">
        <v>202</v>
      </c>
      <c r="N12" s="137">
        <f t="shared" ref="N12:N21" si="0">IF(M12="Asignado",15,IF(M12="NO asignado",0))</f>
        <v>15</v>
      </c>
      <c r="O12" s="137" t="s">
        <v>208</v>
      </c>
      <c r="P12" s="137">
        <f t="shared" ref="P12:P21" si="1">IF(O12="Adecuado",15,IF(O12="Inadecuado",0))</f>
        <v>15</v>
      </c>
      <c r="Q12" s="137" t="s">
        <v>211</v>
      </c>
      <c r="R12" s="137">
        <f t="shared" ref="R12:R21" si="2">IF(Q12="Oportuna",15,IF(Q12="Inoportuna",0))</f>
        <v>15</v>
      </c>
      <c r="S12" s="137" t="s">
        <v>215</v>
      </c>
      <c r="T12" s="137">
        <f t="shared" ref="T12:T21" si="3">IF(S12="Prevenir",15,IF(S12="Detectar",10,IF(S12="No es un control",0)))</f>
        <v>10</v>
      </c>
      <c r="U12" s="137" t="s">
        <v>218</v>
      </c>
      <c r="V12" s="137">
        <f t="shared" ref="V12:V21" si="4">IF(U12="Confiable",15,IF(U12="No confiable",0))</f>
        <v>15</v>
      </c>
      <c r="W12" s="137" t="s">
        <v>221</v>
      </c>
      <c r="X12" s="137">
        <f t="shared" ref="X12:X21" si="5">IF(W12="Se investigan oportunamente",15,IF(W12="No se investigan oportunamente",0))</f>
        <v>15</v>
      </c>
      <c r="Y12" s="137" t="s">
        <v>224</v>
      </c>
      <c r="Z12" s="137">
        <f t="shared" ref="Z12:Z21" si="6">IF(Y12="Completa",10,IF(Y12="Incompleta",5,IF(Y12="No existe",0)))</f>
        <v>10</v>
      </c>
      <c r="AA12" s="138">
        <f t="shared" ref="AA12:AA21" si="7">N12+P12+R12+T12+V12+X12+Z12</f>
        <v>95</v>
      </c>
      <c r="AB12" s="139" t="str">
        <f t="shared" ref="AB12:AB21" si="8">IF(AA12&lt;86,"Débil",(IF(AA12&lt;96,"Moderado","Fuerte")))</f>
        <v>Moderado</v>
      </c>
      <c r="AC12" s="140" t="s">
        <v>62</v>
      </c>
      <c r="AD12" s="141" t="str">
        <f t="shared" ref="AD12:AD21" si="9">IF(OR(AND(AB12="Fuerte",AC12="Moderado"),AND(AB12="Moderado",AC12="Fuerte"),AND(AB12="Moderado",AC12="Moderado")),"Moderado",IF(OR(AND(AB12="Fuerte",AC12="Débil"),AND(AB12="Moderado",AC12="Débil"),AND(AB12="Débil")),"Débil",IF(AND(AB12="Fuerte",AC12="Fuerte"),"Fuerte")))</f>
        <v>Moderado</v>
      </c>
      <c r="AE12" s="142" t="str">
        <f t="shared" ref="AE12:AE21" si="10">IF(AD12="Fuerte","100",IF(AD12="Moderado","50",IF(AD12="Débil","0")))</f>
        <v>50</v>
      </c>
      <c r="AF12" s="141">
        <f t="shared" ref="AF12:AF13" si="11">AE12/1</f>
        <v>50</v>
      </c>
      <c r="AG12" s="143" t="str">
        <f t="shared" ref="AG12:AG14" si="12">IF(AF12&lt;50,"Débil",IF(AF12&lt;=99,"Moderado",IF(AF12=100,"Fuerte",IF(AF12="","ERROR"))))</f>
        <v>Moderado</v>
      </c>
      <c r="AH12" s="144" t="s">
        <v>245</v>
      </c>
      <c r="AI12" s="145" t="s">
        <v>45</v>
      </c>
      <c r="AJ12" s="145" t="s">
        <v>246</v>
      </c>
      <c r="AK12" s="145" t="s">
        <v>37</v>
      </c>
      <c r="AL12" s="531" t="str">
        <f t="shared" ref="AL12:AL14" si="13">IF(OR(AND(AK12="Moderado",AI12="Rara Vez"),AND(AK12="Moderado",AI12="Improbable")),"Moderado",IF(OR(AND(AK12="Mayor",AI12="Improbable"),AND(AK12="Mayor",AI12="Rara Vez"),AND(AK12="Moderado",AI12="Probable"),AND(AK12="Moderado",AI12="Posible")),"Alto",IF(OR(AND(AK12="Moderado",AI12="Casi Seguro"),AND(AK12="Mayor",AI12="Posible"),AND(AK12="Mayor",AI12="Probable"),AND(AK12="Mayor",AI12="Casi Seguro")),"Extremo",IF(AK12="Catastrófico","Extremo"))))</f>
        <v>Extremo</v>
      </c>
      <c r="AM12" s="334"/>
      <c r="AN12" s="146" t="s">
        <v>459</v>
      </c>
    </row>
    <row r="13" spans="1:40" ht="91.5" customHeight="1" x14ac:dyDescent="0.25">
      <c r="A13" s="1"/>
      <c r="B13" s="505" t="str">
        <f>'3-IDENTIFICACIÓN DEL RIESGO'!B13</f>
        <v>Comunicación y Gestión con Grupos de Interés.</v>
      </c>
      <c r="C13" s="524" t="str">
        <f>'3-IDENTIFICACIÓN DEL RIESGO'!E13</f>
        <v>1. Dirección General.
2. Secretaría General.
3. Oficina de Planeación.
4. Oficina Jurídica.
5. Oficina del Inspector de la Gestión de Tierras.
6. Oficina de Control Interno.</v>
      </c>
      <c r="D13" s="395" t="str">
        <f>'3-IDENTIFICACIÓN DEL RIESGO'!N13</f>
        <v>Omisión de denuncias de corrupción para favorecer a un tercero</v>
      </c>
      <c r="E13" s="428"/>
      <c r="F13" s="147" t="s">
        <v>460</v>
      </c>
      <c r="G13" s="4" t="s">
        <v>461</v>
      </c>
      <c r="H13" s="4" t="s">
        <v>462</v>
      </c>
      <c r="I13" s="4" t="s">
        <v>463</v>
      </c>
      <c r="J13" s="4" t="s">
        <v>464</v>
      </c>
      <c r="K13" s="4" t="s">
        <v>465</v>
      </c>
      <c r="L13" s="124" t="s">
        <v>466</v>
      </c>
      <c r="M13" s="148" t="s">
        <v>202</v>
      </c>
      <c r="N13" s="149">
        <f t="shared" si="0"/>
        <v>15</v>
      </c>
      <c r="O13" s="149" t="s">
        <v>208</v>
      </c>
      <c r="P13" s="149">
        <f t="shared" si="1"/>
        <v>15</v>
      </c>
      <c r="Q13" s="149" t="s">
        <v>211</v>
      </c>
      <c r="R13" s="149">
        <f t="shared" si="2"/>
        <v>15</v>
      </c>
      <c r="S13" s="149" t="s">
        <v>215</v>
      </c>
      <c r="T13" s="137">
        <f t="shared" si="3"/>
        <v>10</v>
      </c>
      <c r="U13" s="149" t="s">
        <v>218</v>
      </c>
      <c r="V13" s="149">
        <f t="shared" si="4"/>
        <v>15</v>
      </c>
      <c r="W13" s="149" t="s">
        <v>221</v>
      </c>
      <c r="X13" s="149">
        <f t="shared" si="5"/>
        <v>15</v>
      </c>
      <c r="Y13" s="149" t="s">
        <v>225</v>
      </c>
      <c r="Z13" s="149">
        <f t="shared" si="6"/>
        <v>5</v>
      </c>
      <c r="AA13" s="150">
        <f t="shared" si="7"/>
        <v>90</v>
      </c>
      <c r="AB13" s="151" t="str">
        <f t="shared" si="8"/>
        <v>Moderado</v>
      </c>
      <c r="AC13" s="152" t="s">
        <v>62</v>
      </c>
      <c r="AD13" s="153" t="str">
        <f t="shared" si="9"/>
        <v>Moderado</v>
      </c>
      <c r="AE13" s="154" t="str">
        <f t="shared" si="10"/>
        <v>50</v>
      </c>
      <c r="AF13" s="153">
        <f t="shared" si="11"/>
        <v>50</v>
      </c>
      <c r="AG13" s="155" t="str">
        <f t="shared" si="12"/>
        <v>Moderado</v>
      </c>
      <c r="AH13" s="156" t="s">
        <v>245</v>
      </c>
      <c r="AI13" s="157" t="s">
        <v>45</v>
      </c>
      <c r="AJ13" s="157" t="s">
        <v>246</v>
      </c>
      <c r="AK13" s="157" t="s">
        <v>37</v>
      </c>
      <c r="AL13" s="510" t="str">
        <f t="shared" si="13"/>
        <v>Extremo</v>
      </c>
      <c r="AM13" s="316"/>
      <c r="AN13" s="158" t="s">
        <v>459</v>
      </c>
    </row>
    <row r="14" spans="1:40" ht="67.5" customHeight="1" x14ac:dyDescent="0.25">
      <c r="A14" s="1"/>
      <c r="B14" s="437"/>
      <c r="C14" s="465"/>
      <c r="D14" s="400" t="str">
        <f>'3-IDENTIFICACIÓN DEL RIESGO'!N14</f>
        <v>Alterar información destinada a la consolidación de los informes de gestión, para beneficio propio o favorecimiento de grupos de interés, partidos políticos o particulares.</v>
      </c>
      <c r="E14" s="445"/>
      <c r="F14" s="147" t="s">
        <v>467</v>
      </c>
      <c r="G14" s="4" t="s">
        <v>468</v>
      </c>
      <c r="H14" s="4" t="s">
        <v>469</v>
      </c>
      <c r="I14" s="4" t="s">
        <v>470</v>
      </c>
      <c r="J14" s="4" t="s">
        <v>471</v>
      </c>
      <c r="K14" s="4" t="s">
        <v>472</v>
      </c>
      <c r="L14" s="124" t="s">
        <v>473</v>
      </c>
      <c r="M14" s="148" t="s">
        <v>202</v>
      </c>
      <c r="N14" s="149">
        <f t="shared" si="0"/>
        <v>15</v>
      </c>
      <c r="O14" s="149" t="s">
        <v>208</v>
      </c>
      <c r="P14" s="149">
        <f t="shared" si="1"/>
        <v>15</v>
      </c>
      <c r="Q14" s="149" t="s">
        <v>211</v>
      </c>
      <c r="R14" s="149">
        <f t="shared" si="2"/>
        <v>15</v>
      </c>
      <c r="S14" s="149" t="s">
        <v>214</v>
      </c>
      <c r="T14" s="137">
        <f t="shared" si="3"/>
        <v>15</v>
      </c>
      <c r="U14" s="149" t="s">
        <v>218</v>
      </c>
      <c r="V14" s="149">
        <f t="shared" si="4"/>
        <v>15</v>
      </c>
      <c r="W14" s="149" t="s">
        <v>221</v>
      </c>
      <c r="X14" s="149">
        <f t="shared" si="5"/>
        <v>15</v>
      </c>
      <c r="Y14" s="149" t="s">
        <v>224</v>
      </c>
      <c r="Z14" s="149">
        <f t="shared" si="6"/>
        <v>10</v>
      </c>
      <c r="AA14" s="150">
        <f t="shared" si="7"/>
        <v>100</v>
      </c>
      <c r="AB14" s="151" t="str">
        <f t="shared" si="8"/>
        <v>Fuerte</v>
      </c>
      <c r="AC14" s="152" t="s">
        <v>199</v>
      </c>
      <c r="AD14" s="153" t="str">
        <f t="shared" si="9"/>
        <v>Fuerte</v>
      </c>
      <c r="AE14" s="154" t="str">
        <f t="shared" si="10"/>
        <v>100</v>
      </c>
      <c r="AF14" s="495">
        <f>(AE14+AE15)/2</f>
        <v>50</v>
      </c>
      <c r="AG14" s="511" t="str">
        <f t="shared" si="12"/>
        <v>Moderado</v>
      </c>
      <c r="AH14" s="517" t="s">
        <v>245</v>
      </c>
      <c r="AI14" s="518" t="s">
        <v>51</v>
      </c>
      <c r="AJ14" s="518" t="s">
        <v>246</v>
      </c>
      <c r="AK14" s="518" t="s">
        <v>37</v>
      </c>
      <c r="AL14" s="511" t="str">
        <f t="shared" si="13"/>
        <v>Extremo</v>
      </c>
      <c r="AM14" s="337"/>
      <c r="AN14" s="520" t="s">
        <v>459</v>
      </c>
    </row>
    <row r="15" spans="1:40" ht="66" customHeight="1" x14ac:dyDescent="0.25">
      <c r="A15" s="1"/>
      <c r="B15" s="438"/>
      <c r="C15" s="385"/>
      <c r="D15" s="387"/>
      <c r="E15" s="507"/>
      <c r="F15" s="147" t="s">
        <v>467</v>
      </c>
      <c r="G15" s="4" t="s">
        <v>474</v>
      </c>
      <c r="H15" s="4" t="s">
        <v>469</v>
      </c>
      <c r="I15" s="4" t="s">
        <v>470</v>
      </c>
      <c r="J15" s="4" t="s">
        <v>471</v>
      </c>
      <c r="K15" s="4" t="s">
        <v>475</v>
      </c>
      <c r="L15" s="124" t="s">
        <v>476</v>
      </c>
      <c r="M15" s="148" t="s">
        <v>202</v>
      </c>
      <c r="N15" s="149">
        <f t="shared" si="0"/>
        <v>15</v>
      </c>
      <c r="O15" s="149" t="s">
        <v>208</v>
      </c>
      <c r="P15" s="149">
        <f t="shared" si="1"/>
        <v>15</v>
      </c>
      <c r="Q15" s="149" t="s">
        <v>211</v>
      </c>
      <c r="R15" s="149">
        <f t="shared" si="2"/>
        <v>15</v>
      </c>
      <c r="S15" s="149" t="s">
        <v>215</v>
      </c>
      <c r="T15" s="137">
        <f t="shared" si="3"/>
        <v>10</v>
      </c>
      <c r="U15" s="149" t="s">
        <v>218</v>
      </c>
      <c r="V15" s="149">
        <f t="shared" si="4"/>
        <v>15</v>
      </c>
      <c r="W15" s="149" t="s">
        <v>221</v>
      </c>
      <c r="X15" s="149">
        <f t="shared" si="5"/>
        <v>15</v>
      </c>
      <c r="Y15" s="149" t="s">
        <v>477</v>
      </c>
      <c r="Z15" s="149">
        <f t="shared" si="6"/>
        <v>0</v>
      </c>
      <c r="AA15" s="150">
        <f t="shared" si="7"/>
        <v>85</v>
      </c>
      <c r="AB15" s="151" t="str">
        <f t="shared" si="8"/>
        <v>Débil</v>
      </c>
      <c r="AC15" s="152" t="s">
        <v>205</v>
      </c>
      <c r="AD15" s="153" t="str">
        <f t="shared" si="9"/>
        <v>Débil</v>
      </c>
      <c r="AE15" s="154" t="str">
        <f t="shared" si="10"/>
        <v>0</v>
      </c>
      <c r="AF15" s="497"/>
      <c r="AG15" s="387"/>
      <c r="AH15" s="497"/>
      <c r="AI15" s="385"/>
      <c r="AJ15" s="385"/>
      <c r="AK15" s="385"/>
      <c r="AL15" s="387"/>
      <c r="AM15" s="334"/>
      <c r="AN15" s="500"/>
    </row>
    <row r="16" spans="1:40" ht="46.5" customHeight="1" x14ac:dyDescent="0.25">
      <c r="A16" s="1"/>
      <c r="B16" s="164" t="str">
        <f>'3-IDENTIFICACIÓN DEL RIESGO'!B15</f>
        <v>Inteligencia de la información.</v>
      </c>
      <c r="C16" s="165" t="str">
        <f>'3-IDENTIFICACIÓN DEL RIESGO'!E15</f>
        <v>1. Dirección de Gestión del Ordenamiento Social de la Propiedad.
2. Oficina de Planeación.</v>
      </c>
      <c r="D16" s="395" t="str">
        <f>'3-IDENTIFICACIÓN DEL RIESGO'!N15</f>
        <v>Estructuración de proyectos de TI para beneficio específico de un tercero o propio.</v>
      </c>
      <c r="E16" s="428"/>
      <c r="F16" s="147" t="s">
        <v>478</v>
      </c>
      <c r="G16" s="4" t="s">
        <v>479</v>
      </c>
      <c r="H16" s="4" t="s">
        <v>480</v>
      </c>
      <c r="I16" s="4" t="s">
        <v>481</v>
      </c>
      <c r="J16" s="4" t="s">
        <v>482</v>
      </c>
      <c r="K16" s="4" t="s">
        <v>483</v>
      </c>
      <c r="L16" s="124" t="s">
        <v>484</v>
      </c>
      <c r="M16" s="148" t="s">
        <v>202</v>
      </c>
      <c r="N16" s="149">
        <f t="shared" si="0"/>
        <v>15</v>
      </c>
      <c r="O16" s="149" t="s">
        <v>208</v>
      </c>
      <c r="P16" s="149">
        <f t="shared" si="1"/>
        <v>15</v>
      </c>
      <c r="Q16" s="149" t="s">
        <v>211</v>
      </c>
      <c r="R16" s="149">
        <f t="shared" si="2"/>
        <v>15</v>
      </c>
      <c r="S16" s="149" t="s">
        <v>215</v>
      </c>
      <c r="T16" s="137">
        <f t="shared" si="3"/>
        <v>10</v>
      </c>
      <c r="U16" s="149" t="s">
        <v>218</v>
      </c>
      <c r="V16" s="149">
        <f t="shared" si="4"/>
        <v>15</v>
      </c>
      <c r="W16" s="149" t="s">
        <v>221</v>
      </c>
      <c r="X16" s="149">
        <f t="shared" si="5"/>
        <v>15</v>
      </c>
      <c r="Y16" s="149" t="s">
        <v>224</v>
      </c>
      <c r="Z16" s="149">
        <f t="shared" si="6"/>
        <v>10</v>
      </c>
      <c r="AA16" s="150">
        <f t="shared" si="7"/>
        <v>95</v>
      </c>
      <c r="AB16" s="151" t="str">
        <f t="shared" si="8"/>
        <v>Moderado</v>
      </c>
      <c r="AC16" s="152" t="s">
        <v>62</v>
      </c>
      <c r="AD16" s="153" t="str">
        <f t="shared" si="9"/>
        <v>Moderado</v>
      </c>
      <c r="AE16" s="154" t="str">
        <f t="shared" si="10"/>
        <v>50</v>
      </c>
      <c r="AF16" s="153">
        <f>AE16/1</f>
        <v>50</v>
      </c>
      <c r="AG16" s="155" t="str">
        <f t="shared" ref="AG16:AG17" si="14">IF(AF16&lt;50,"Débil",IF(AF16&lt;=99,"Moderado",IF(AF16=100,"Fuerte",IF(AF16="","ERROR"))))</f>
        <v>Moderado</v>
      </c>
      <c r="AH16" s="156" t="s">
        <v>245</v>
      </c>
      <c r="AI16" s="157" t="s">
        <v>54</v>
      </c>
      <c r="AJ16" s="157" t="s">
        <v>246</v>
      </c>
      <c r="AK16" s="157" t="s">
        <v>63</v>
      </c>
      <c r="AL16" s="510" t="str">
        <f t="shared" ref="AL16:AL17" si="15">IF(OR(AND(AK16="Moderado",AI16="Rara Vez"),AND(AK16="Moderado",AI16="Improbable")),"Moderado",IF(OR(AND(AK16="Mayor",AI16="Improbable"),AND(AK16="Mayor",AI16="Rara Vez"),AND(AK16="Moderado",AI16="Probable"),AND(AK16="Moderado",AI16="Posible")),"Alto",IF(OR(AND(AK16="Moderado",AI16="Casi Seguro"),AND(AK16="Mayor",AI16="Posible"),AND(AK16="Mayor",AI16="Probable"),AND(AK16="Mayor",AI16="Casi Seguro")),"Extremo",IF(AK16="Catastrófico","Extremo"))))</f>
        <v>Alto</v>
      </c>
      <c r="AM16" s="316"/>
      <c r="AN16" s="158" t="s">
        <v>459</v>
      </c>
    </row>
    <row r="17" spans="1:40" ht="71.25" customHeight="1" x14ac:dyDescent="0.25">
      <c r="A17" s="1"/>
      <c r="B17" s="505" t="str">
        <f>'3-IDENTIFICACIÓN DEL RIESGO'!B16</f>
        <v>Gestión del Modelo de Atención.</v>
      </c>
      <c r="C17" s="506" t="str">
        <f>'3-IDENTIFICACIÓN DEL RIESGO'!E16</f>
        <v>1. Secretaría General.
2. Dirección de Gestión del Ordenamiento social de la Propiedad.
3. Dirección Acceso a Tierras.
4. Dirección Gestión Jurídica de Tierras.
5. Dirección Asuntos Étnicos.</v>
      </c>
      <c r="D17" s="400" t="str">
        <f>'3-IDENTIFICACIÓN DEL RIESGO'!N16</f>
        <v>Omitir o dilatar intencionalmente la gestión de PQRSD para beneficio propio o de terceros.</v>
      </c>
      <c r="E17" s="445"/>
      <c r="F17" s="147" t="s">
        <v>485</v>
      </c>
      <c r="G17" s="4" t="s">
        <v>486</v>
      </c>
      <c r="H17" s="4" t="s">
        <v>487</v>
      </c>
      <c r="I17" s="4" t="s">
        <v>488</v>
      </c>
      <c r="J17" s="4" t="s">
        <v>489</v>
      </c>
      <c r="K17" s="4" t="s">
        <v>490</v>
      </c>
      <c r="L17" s="124" t="s">
        <v>491</v>
      </c>
      <c r="M17" s="148" t="s">
        <v>202</v>
      </c>
      <c r="N17" s="149">
        <f t="shared" si="0"/>
        <v>15</v>
      </c>
      <c r="O17" s="149" t="s">
        <v>208</v>
      </c>
      <c r="P17" s="149">
        <f t="shared" si="1"/>
        <v>15</v>
      </c>
      <c r="Q17" s="149" t="s">
        <v>211</v>
      </c>
      <c r="R17" s="149">
        <f t="shared" si="2"/>
        <v>15</v>
      </c>
      <c r="S17" s="149" t="s">
        <v>215</v>
      </c>
      <c r="T17" s="137">
        <f t="shared" si="3"/>
        <v>10</v>
      </c>
      <c r="U17" s="149" t="s">
        <v>218</v>
      </c>
      <c r="V17" s="149">
        <f t="shared" si="4"/>
        <v>15</v>
      </c>
      <c r="W17" s="149" t="s">
        <v>222</v>
      </c>
      <c r="X17" s="149">
        <f t="shared" si="5"/>
        <v>0</v>
      </c>
      <c r="Y17" s="149" t="s">
        <v>224</v>
      </c>
      <c r="Z17" s="149">
        <f t="shared" si="6"/>
        <v>10</v>
      </c>
      <c r="AA17" s="150">
        <f t="shared" si="7"/>
        <v>80</v>
      </c>
      <c r="AB17" s="151" t="str">
        <f t="shared" si="8"/>
        <v>Débil</v>
      </c>
      <c r="AC17" s="152" t="s">
        <v>199</v>
      </c>
      <c r="AD17" s="153" t="str">
        <f t="shared" si="9"/>
        <v>Débil</v>
      </c>
      <c r="AE17" s="154" t="str">
        <f t="shared" si="10"/>
        <v>0</v>
      </c>
      <c r="AF17" s="495">
        <f>(AE17+AE18)/2</f>
        <v>0</v>
      </c>
      <c r="AG17" s="511" t="str">
        <f t="shared" si="14"/>
        <v>Débil</v>
      </c>
      <c r="AH17" s="517" t="s">
        <v>247</v>
      </c>
      <c r="AI17" s="518" t="s">
        <v>45</v>
      </c>
      <c r="AJ17" s="518" t="s">
        <v>247</v>
      </c>
      <c r="AK17" s="518" t="s">
        <v>37</v>
      </c>
      <c r="AL17" s="511" t="str">
        <f t="shared" si="15"/>
        <v>Extremo</v>
      </c>
      <c r="AM17" s="337"/>
      <c r="AN17" s="520" t="s">
        <v>459</v>
      </c>
    </row>
    <row r="18" spans="1:40" ht="65.25" customHeight="1" x14ac:dyDescent="0.25">
      <c r="A18" s="1"/>
      <c r="B18" s="437"/>
      <c r="C18" s="465"/>
      <c r="D18" s="387"/>
      <c r="E18" s="507"/>
      <c r="F18" s="147" t="s">
        <v>492</v>
      </c>
      <c r="G18" s="4" t="s">
        <v>479</v>
      </c>
      <c r="H18" s="4" t="s">
        <v>487</v>
      </c>
      <c r="I18" s="4" t="s">
        <v>493</v>
      </c>
      <c r="J18" s="4" t="s">
        <v>494</v>
      </c>
      <c r="K18" s="4" t="s">
        <v>495</v>
      </c>
      <c r="L18" s="124" t="s">
        <v>496</v>
      </c>
      <c r="M18" s="148" t="s">
        <v>202</v>
      </c>
      <c r="N18" s="149">
        <f t="shared" si="0"/>
        <v>15</v>
      </c>
      <c r="O18" s="149" t="s">
        <v>208</v>
      </c>
      <c r="P18" s="149">
        <f t="shared" si="1"/>
        <v>15</v>
      </c>
      <c r="Q18" s="149" t="s">
        <v>211</v>
      </c>
      <c r="R18" s="149">
        <f t="shared" si="2"/>
        <v>15</v>
      </c>
      <c r="S18" s="149" t="s">
        <v>215</v>
      </c>
      <c r="T18" s="137">
        <f t="shared" si="3"/>
        <v>10</v>
      </c>
      <c r="U18" s="149" t="s">
        <v>218</v>
      </c>
      <c r="V18" s="149">
        <f t="shared" si="4"/>
        <v>15</v>
      </c>
      <c r="W18" s="149" t="s">
        <v>222</v>
      </c>
      <c r="X18" s="149">
        <f t="shared" si="5"/>
        <v>0</v>
      </c>
      <c r="Y18" s="149" t="s">
        <v>224</v>
      </c>
      <c r="Z18" s="149">
        <f t="shared" si="6"/>
        <v>10</v>
      </c>
      <c r="AA18" s="150">
        <f t="shared" si="7"/>
        <v>80</v>
      </c>
      <c r="AB18" s="151" t="str">
        <f t="shared" si="8"/>
        <v>Débil</v>
      </c>
      <c r="AC18" s="152" t="s">
        <v>199</v>
      </c>
      <c r="AD18" s="153" t="str">
        <f t="shared" si="9"/>
        <v>Débil</v>
      </c>
      <c r="AE18" s="154" t="str">
        <f t="shared" si="10"/>
        <v>0</v>
      </c>
      <c r="AF18" s="497"/>
      <c r="AG18" s="387"/>
      <c r="AH18" s="497"/>
      <c r="AI18" s="385"/>
      <c r="AJ18" s="385"/>
      <c r="AK18" s="385"/>
      <c r="AL18" s="387"/>
      <c r="AM18" s="334"/>
      <c r="AN18" s="500"/>
    </row>
    <row r="19" spans="1:40" ht="74.25" customHeight="1" x14ac:dyDescent="0.25">
      <c r="A19" s="1"/>
      <c r="B19" s="437"/>
      <c r="C19" s="465"/>
      <c r="D19" s="400" t="str">
        <f>'3-IDENTIFICACIÓN DEL RIESGO'!N17</f>
        <v>Solicitar y/o recibir dinero o cualquier otro beneficio personal a cambio de la promesa de éxito en la realización o priorización de un trámite.</v>
      </c>
      <c r="E19" s="445"/>
      <c r="F19" s="147" t="s">
        <v>485</v>
      </c>
      <c r="G19" s="4" t="s">
        <v>474</v>
      </c>
      <c r="H19" s="4" t="s">
        <v>497</v>
      </c>
      <c r="I19" s="4" t="s">
        <v>498</v>
      </c>
      <c r="J19" s="4" t="s">
        <v>499</v>
      </c>
      <c r="K19" s="4" t="s">
        <v>500</v>
      </c>
      <c r="L19" s="124" t="s">
        <v>501</v>
      </c>
      <c r="M19" s="148" t="s">
        <v>202</v>
      </c>
      <c r="N19" s="149">
        <f t="shared" si="0"/>
        <v>15</v>
      </c>
      <c r="O19" s="149" t="s">
        <v>208</v>
      </c>
      <c r="P19" s="149">
        <f t="shared" si="1"/>
        <v>15</v>
      </c>
      <c r="Q19" s="149" t="s">
        <v>211</v>
      </c>
      <c r="R19" s="149">
        <f t="shared" si="2"/>
        <v>15</v>
      </c>
      <c r="S19" s="149" t="s">
        <v>214</v>
      </c>
      <c r="T19" s="137">
        <f t="shared" si="3"/>
        <v>15</v>
      </c>
      <c r="U19" s="149" t="s">
        <v>218</v>
      </c>
      <c r="V19" s="149">
        <f t="shared" si="4"/>
        <v>15</v>
      </c>
      <c r="W19" s="149" t="s">
        <v>221</v>
      </c>
      <c r="X19" s="149">
        <f t="shared" si="5"/>
        <v>15</v>
      </c>
      <c r="Y19" s="149" t="s">
        <v>224</v>
      </c>
      <c r="Z19" s="149">
        <f t="shared" si="6"/>
        <v>10</v>
      </c>
      <c r="AA19" s="150">
        <f t="shared" si="7"/>
        <v>100</v>
      </c>
      <c r="AB19" s="151" t="str">
        <f t="shared" si="8"/>
        <v>Fuerte</v>
      </c>
      <c r="AC19" s="152" t="s">
        <v>62</v>
      </c>
      <c r="AD19" s="153" t="str">
        <f t="shared" si="9"/>
        <v>Moderado</v>
      </c>
      <c r="AE19" s="154" t="str">
        <f t="shared" si="10"/>
        <v>50</v>
      </c>
      <c r="AF19" s="495">
        <f>(AE19+AE20+AE21)/3</f>
        <v>16.666666666666668</v>
      </c>
      <c r="AG19" s="498" t="str">
        <f>IF(AF19&lt;50,"Débil",IF(AF19&lt;=99,"Moderado",IF(AF19=100,"Fuerte",IF(AF19="","ERROR"))))</f>
        <v>Débil</v>
      </c>
      <c r="AH19" s="517" t="s">
        <v>245</v>
      </c>
      <c r="AI19" s="518" t="s">
        <v>45</v>
      </c>
      <c r="AJ19" s="518" t="s">
        <v>246</v>
      </c>
      <c r="AK19" s="518" t="s">
        <v>37</v>
      </c>
      <c r="AL19" s="519" t="str">
        <f>IF(OR(AND(AK19="Moderado",AI19="Rara Vez"),AND(AK19="Moderado",AI19="Improbable")),"Moderado",IF(OR(AND(AK19="Mayor",AI19="Improbable"),AND(AK19="Mayor",AI19="Rara Vez"),AND(AK19="Moderado",AI19="Probable"),AND(AK19="Moderado",AI19="Posible")),"Alto",IF(OR(AND(AK19="Moderado",AI19="Casi Seguro"),AND(AK19="Mayor",AI19="Posible"),AND(AK19="Mayor",AI19="Probable"),AND(AK19="Mayor",AI19="Casi Seguro")),"Extremo",IF(AK19="Catastrófico","Extremo"))))</f>
        <v>Extremo</v>
      </c>
      <c r="AM19" s="337"/>
      <c r="AN19" s="520" t="s">
        <v>459</v>
      </c>
    </row>
    <row r="20" spans="1:40" ht="74.25" customHeight="1" x14ac:dyDescent="0.25">
      <c r="A20" s="1"/>
      <c r="B20" s="437"/>
      <c r="C20" s="465"/>
      <c r="D20" s="402"/>
      <c r="E20" s="446"/>
      <c r="F20" s="147" t="s">
        <v>485</v>
      </c>
      <c r="G20" s="4" t="s">
        <v>468</v>
      </c>
      <c r="H20" s="4" t="s">
        <v>502</v>
      </c>
      <c r="I20" s="4" t="s">
        <v>503</v>
      </c>
      <c r="J20" s="4" t="s">
        <v>504</v>
      </c>
      <c r="K20" s="4" t="s">
        <v>505</v>
      </c>
      <c r="L20" s="124" t="s">
        <v>506</v>
      </c>
      <c r="M20" s="148" t="s">
        <v>202</v>
      </c>
      <c r="N20" s="149">
        <f t="shared" si="0"/>
        <v>15</v>
      </c>
      <c r="O20" s="149" t="s">
        <v>208</v>
      </c>
      <c r="P20" s="149">
        <f t="shared" si="1"/>
        <v>15</v>
      </c>
      <c r="Q20" s="149" t="s">
        <v>212</v>
      </c>
      <c r="R20" s="149">
        <f t="shared" si="2"/>
        <v>0</v>
      </c>
      <c r="S20" s="149" t="s">
        <v>214</v>
      </c>
      <c r="T20" s="137">
        <f t="shared" si="3"/>
        <v>15</v>
      </c>
      <c r="U20" s="149" t="s">
        <v>218</v>
      </c>
      <c r="V20" s="149">
        <f t="shared" si="4"/>
        <v>15</v>
      </c>
      <c r="W20" s="149" t="s">
        <v>222</v>
      </c>
      <c r="X20" s="149">
        <f t="shared" si="5"/>
        <v>0</v>
      </c>
      <c r="Y20" s="149" t="s">
        <v>225</v>
      </c>
      <c r="Z20" s="149">
        <f t="shared" si="6"/>
        <v>5</v>
      </c>
      <c r="AA20" s="150">
        <f t="shared" si="7"/>
        <v>65</v>
      </c>
      <c r="AB20" s="151" t="str">
        <f t="shared" si="8"/>
        <v>Débil</v>
      </c>
      <c r="AC20" s="152" t="s">
        <v>62</v>
      </c>
      <c r="AD20" s="153" t="str">
        <f t="shared" si="9"/>
        <v>Débil</v>
      </c>
      <c r="AE20" s="154" t="str">
        <f t="shared" si="10"/>
        <v>0</v>
      </c>
      <c r="AF20" s="496"/>
      <c r="AG20" s="499"/>
      <c r="AH20" s="496"/>
      <c r="AI20" s="465"/>
      <c r="AJ20" s="465"/>
      <c r="AK20" s="465"/>
      <c r="AL20" s="402"/>
      <c r="AM20" s="339"/>
      <c r="AN20" s="499"/>
    </row>
    <row r="21" spans="1:40" ht="74.25" customHeight="1" x14ac:dyDescent="0.25">
      <c r="A21" s="1"/>
      <c r="B21" s="437"/>
      <c r="C21" s="465"/>
      <c r="D21" s="387"/>
      <c r="E21" s="507"/>
      <c r="F21" s="147" t="s">
        <v>485</v>
      </c>
      <c r="G21" s="4" t="s">
        <v>474</v>
      </c>
      <c r="H21" s="4" t="s">
        <v>507</v>
      </c>
      <c r="I21" s="4" t="s">
        <v>508</v>
      </c>
      <c r="J21" s="4" t="s">
        <v>504</v>
      </c>
      <c r="K21" s="4" t="s">
        <v>509</v>
      </c>
      <c r="L21" s="124" t="s">
        <v>510</v>
      </c>
      <c r="M21" s="148" t="s">
        <v>202</v>
      </c>
      <c r="N21" s="149">
        <f t="shared" si="0"/>
        <v>15</v>
      </c>
      <c r="O21" s="149" t="s">
        <v>208</v>
      </c>
      <c r="P21" s="149">
        <f t="shared" si="1"/>
        <v>15</v>
      </c>
      <c r="Q21" s="149" t="s">
        <v>211</v>
      </c>
      <c r="R21" s="149">
        <f t="shared" si="2"/>
        <v>15</v>
      </c>
      <c r="S21" s="149" t="s">
        <v>215</v>
      </c>
      <c r="T21" s="137">
        <f t="shared" si="3"/>
        <v>10</v>
      </c>
      <c r="U21" s="149" t="s">
        <v>219</v>
      </c>
      <c r="V21" s="149">
        <f t="shared" si="4"/>
        <v>0</v>
      </c>
      <c r="W21" s="149" t="s">
        <v>221</v>
      </c>
      <c r="X21" s="149">
        <f t="shared" si="5"/>
        <v>15</v>
      </c>
      <c r="Y21" s="149" t="s">
        <v>225</v>
      </c>
      <c r="Z21" s="149">
        <f t="shared" si="6"/>
        <v>5</v>
      </c>
      <c r="AA21" s="150">
        <f t="shared" si="7"/>
        <v>75</v>
      </c>
      <c r="AB21" s="151" t="str">
        <f t="shared" si="8"/>
        <v>Débil</v>
      </c>
      <c r="AC21" s="152" t="s">
        <v>62</v>
      </c>
      <c r="AD21" s="153" t="str">
        <f t="shared" si="9"/>
        <v>Débil</v>
      </c>
      <c r="AE21" s="154" t="str">
        <f t="shared" si="10"/>
        <v>0</v>
      </c>
      <c r="AF21" s="497"/>
      <c r="AG21" s="500"/>
      <c r="AH21" s="497"/>
      <c r="AI21" s="385"/>
      <c r="AJ21" s="385"/>
      <c r="AK21" s="385"/>
      <c r="AL21" s="387"/>
      <c r="AM21" s="334"/>
      <c r="AN21" s="500"/>
    </row>
    <row r="22" spans="1:40" ht="72.75" customHeight="1" x14ac:dyDescent="0.25">
      <c r="A22" s="1"/>
      <c r="B22" s="438"/>
      <c r="C22" s="385"/>
      <c r="D22" s="491" t="str">
        <f>'3-IDENTIFICACIÓN DEL RIESGO'!N18</f>
        <v>Riesgo 7 unificado al riesgo 6 por solicitud de Memorando 20196000056993</v>
      </c>
      <c r="E22" s="428"/>
      <c r="F22" s="166"/>
      <c r="G22" s="167"/>
      <c r="H22" s="167"/>
      <c r="I22" s="167"/>
      <c r="J22" s="167"/>
      <c r="K22" s="167"/>
      <c r="L22" s="168"/>
      <c r="M22" s="169"/>
      <c r="N22" s="117"/>
      <c r="O22" s="117"/>
      <c r="P22" s="117"/>
      <c r="Q22" s="117"/>
      <c r="R22" s="117"/>
      <c r="S22" s="117"/>
      <c r="T22" s="170"/>
      <c r="U22" s="117"/>
      <c r="V22" s="117"/>
      <c r="W22" s="117"/>
      <c r="X22" s="117"/>
      <c r="Y22" s="117"/>
      <c r="Z22" s="117"/>
      <c r="AA22" s="171"/>
      <c r="AB22" s="172"/>
      <c r="AC22" s="173"/>
      <c r="AD22" s="174"/>
      <c r="AE22" s="175"/>
      <c r="AF22" s="174"/>
      <c r="AG22" s="176"/>
      <c r="AH22" s="177"/>
      <c r="AI22" s="178"/>
      <c r="AJ22" s="178"/>
      <c r="AK22" s="178"/>
      <c r="AL22" s="522"/>
      <c r="AM22" s="316"/>
      <c r="AN22" s="179"/>
    </row>
    <row r="23" spans="1:40" ht="210.75" customHeight="1" x14ac:dyDescent="0.25">
      <c r="A23" s="1"/>
      <c r="B23" s="505" t="str">
        <f>'3-IDENTIFICACIÓN DEL RIESGO'!B19</f>
        <v>Planificación del Ordenamiento Social de la Propiedad</v>
      </c>
      <c r="C23" s="506" t="str">
        <f>'3-IDENTIFICACIÓN DEL RIESGO'!E19</f>
        <v>1. Dirección General.
2. Dirección de Gestión del Ordenamiento Social de Propiedad.
3. Subdirección de Planeación Operativa. 
4. Subdirección de Sistemas de Información.
5. Dirección de Acceso a Tierras.
6. Dirección de Gestión Jurídica de Tierras.
7. Dirección de Asuntos Étnicos.</v>
      </c>
      <c r="D23" s="395" t="str">
        <f>'3-IDENTIFICACIÓN DEL RIESGO'!N19</f>
        <v>Alterar u omitir la información física o jurídica de los predios durante la Formulación e implementación de la Ruta de Planes de Ordenamiento Social de la Propiedad, para favorecer a terceros.</v>
      </c>
      <c r="E23" s="428"/>
      <c r="F23" s="147" t="s">
        <v>511</v>
      </c>
      <c r="G23" s="4" t="s">
        <v>486</v>
      </c>
      <c r="H23" s="4" t="s">
        <v>512</v>
      </c>
      <c r="I23" s="4" t="s">
        <v>513</v>
      </c>
      <c r="J23" s="4" t="s">
        <v>514</v>
      </c>
      <c r="K23" s="4" t="s">
        <v>515</v>
      </c>
      <c r="L23" s="124" t="s">
        <v>516</v>
      </c>
      <c r="M23" s="148" t="s">
        <v>202</v>
      </c>
      <c r="N23" s="149">
        <f t="shared" ref="N23:N29" si="16">IF(M23="Asignado",15,IF(M23="NO asignado",0))</f>
        <v>15</v>
      </c>
      <c r="O23" s="149" t="s">
        <v>208</v>
      </c>
      <c r="P23" s="149">
        <f t="shared" ref="P23:P29" si="17">IF(O23="Adecuado",15,IF(O23="Inadecuado",0))</f>
        <v>15</v>
      </c>
      <c r="Q23" s="149" t="s">
        <v>211</v>
      </c>
      <c r="R23" s="149">
        <f t="shared" ref="R23:R29" si="18">IF(Q23="Oportuna",15,IF(Q23="Inoportuna",0))</f>
        <v>15</v>
      </c>
      <c r="S23" s="149" t="s">
        <v>214</v>
      </c>
      <c r="T23" s="137">
        <f t="shared" ref="T23:T29" si="19">IF(S23="Prevenir",15,IF(S23="Detectar",10,IF(S23="No es un control",0)))</f>
        <v>15</v>
      </c>
      <c r="U23" s="149" t="s">
        <v>218</v>
      </c>
      <c r="V23" s="149">
        <f t="shared" ref="V23:V29" si="20">IF(U23="Confiable",15,IF(U23="No confiable",0))</f>
        <v>15</v>
      </c>
      <c r="W23" s="149" t="s">
        <v>221</v>
      </c>
      <c r="X23" s="149">
        <f t="shared" ref="X23:X29" si="21">IF(W23="Se investigan oportunamente",15,IF(W23="No se investigan oportunamente",0))</f>
        <v>15</v>
      </c>
      <c r="Y23" s="149" t="s">
        <v>224</v>
      </c>
      <c r="Z23" s="149">
        <f t="shared" ref="Z23:Z29" si="22">IF(Y23="Completa",10,IF(Y23="Incompleta",5,IF(Y23="No existe",0)))</f>
        <v>10</v>
      </c>
      <c r="AA23" s="150">
        <f t="shared" ref="AA23:AA29" si="23">N23+P23+R23+T23+V23+X23+Z23</f>
        <v>100</v>
      </c>
      <c r="AB23" s="151" t="str">
        <f t="shared" ref="AB23:AB29" si="24">IF(AA23&lt;86,"Débil",(IF(AA23&lt;96,"Moderado","Fuerte")))</f>
        <v>Fuerte</v>
      </c>
      <c r="AC23" s="152" t="s">
        <v>199</v>
      </c>
      <c r="AD23" s="153" t="str">
        <f t="shared" ref="AD23:AD29" si="25">IF(OR(AND(AB23="Fuerte",AC23="Moderado"),AND(AB23="Moderado",AC23="Fuerte"),AND(AB23="Moderado",AC23="Moderado")),"Moderado",IF(OR(AND(AB23="Fuerte",AC23="Débil"),AND(AB23="Moderado",AC23="Débil"),AND(AB23="Débil")),"Débil",IF(AND(AB23="Fuerte",AC23="Fuerte"),"Fuerte")))</f>
        <v>Fuerte</v>
      </c>
      <c r="AE23" s="154" t="str">
        <f t="shared" ref="AE23:AE29" si="26">IF(AD23="Fuerte","100",IF(AD23="Moderado","50",IF(AD23="Débil","0")))</f>
        <v>100</v>
      </c>
      <c r="AF23" s="153">
        <f>AE23/1</f>
        <v>100</v>
      </c>
      <c r="AG23" s="155" t="str">
        <f t="shared" ref="AG23:AG24" si="27">IF(AF23&lt;50,"Débil",IF(AF23&lt;=99,"Moderado",IF(AF23=100,"Fuerte",IF(AF23="","ERROR"))))</f>
        <v>Fuerte</v>
      </c>
      <c r="AH23" s="156" t="s">
        <v>245</v>
      </c>
      <c r="AI23" s="157" t="s">
        <v>51</v>
      </c>
      <c r="AJ23" s="157" t="s">
        <v>247</v>
      </c>
      <c r="AK23" s="157" t="s">
        <v>37</v>
      </c>
      <c r="AL23" s="510" t="str">
        <f t="shared" ref="AL23:AL24" si="28">IF(OR(AND(AK23="Moderado",AI23="Rara Vez"),AND(AK23="Moderado",AI23="Improbable")),"Moderado",IF(OR(AND(AK23="Mayor",AI23="Improbable"),AND(AK23="Mayor",AI23="Rara Vez"),AND(AK23="Moderado",AI23="Probable"),AND(AK23="Moderado",AI23="Posible")),"Alto",IF(OR(AND(AK23="Moderado",AI23="Casi Seguro"),AND(AK23="Mayor",AI23="Posible"),AND(AK23="Mayor",AI23="Probable"),AND(AK23="Mayor",AI23="Casi Seguro")),"Extremo",IF(AK23="Catastrófico","Extremo"))))</f>
        <v>Extremo</v>
      </c>
      <c r="AM23" s="316"/>
      <c r="AN23" s="158" t="s">
        <v>459</v>
      </c>
    </row>
    <row r="24" spans="1:40" ht="75.75" customHeight="1" x14ac:dyDescent="0.25">
      <c r="A24" s="1"/>
      <c r="B24" s="437"/>
      <c r="C24" s="465"/>
      <c r="D24" s="400" t="str">
        <f>'3-IDENTIFICACIÓN DEL RIESGO'!N20</f>
        <v>Servidor público, colaboradores de la ANT o de los operadores, solicita o recibe dadivas  por diligenciamiento o entrega del Formulario de Inscripción de Sujetos de Ordenamiento o por inscripción en el Registro de Sujetos de Ordenamiento</v>
      </c>
      <c r="E24" s="445"/>
      <c r="F24" s="147" t="s">
        <v>517</v>
      </c>
      <c r="G24" s="4" t="s">
        <v>518</v>
      </c>
      <c r="H24" s="4" t="s">
        <v>519</v>
      </c>
      <c r="I24" s="4" t="s">
        <v>520</v>
      </c>
      <c r="J24" s="4" t="s">
        <v>521</v>
      </c>
      <c r="K24" s="4" t="s">
        <v>522</v>
      </c>
      <c r="L24" s="124" t="s">
        <v>523</v>
      </c>
      <c r="M24" s="148" t="s">
        <v>202</v>
      </c>
      <c r="N24" s="149">
        <f t="shared" si="16"/>
        <v>15</v>
      </c>
      <c r="O24" s="149" t="s">
        <v>208</v>
      </c>
      <c r="P24" s="149">
        <f t="shared" si="17"/>
        <v>15</v>
      </c>
      <c r="Q24" s="149" t="s">
        <v>211</v>
      </c>
      <c r="R24" s="149">
        <f t="shared" si="18"/>
        <v>15</v>
      </c>
      <c r="S24" s="149" t="s">
        <v>214</v>
      </c>
      <c r="T24" s="137">
        <f t="shared" si="19"/>
        <v>15</v>
      </c>
      <c r="U24" s="149" t="s">
        <v>218</v>
      </c>
      <c r="V24" s="149">
        <f t="shared" si="20"/>
        <v>15</v>
      </c>
      <c r="W24" s="149" t="s">
        <v>221</v>
      </c>
      <c r="X24" s="149">
        <f t="shared" si="21"/>
        <v>15</v>
      </c>
      <c r="Y24" s="149" t="s">
        <v>224</v>
      </c>
      <c r="Z24" s="149">
        <f t="shared" si="22"/>
        <v>10</v>
      </c>
      <c r="AA24" s="150">
        <f t="shared" si="23"/>
        <v>100</v>
      </c>
      <c r="AB24" s="151" t="str">
        <f t="shared" si="24"/>
        <v>Fuerte</v>
      </c>
      <c r="AC24" s="152" t="s">
        <v>199</v>
      </c>
      <c r="AD24" s="153" t="str">
        <f t="shared" si="25"/>
        <v>Fuerte</v>
      </c>
      <c r="AE24" s="154" t="str">
        <f t="shared" si="26"/>
        <v>100</v>
      </c>
      <c r="AF24" s="495">
        <f>(AE24+AE25)/2</f>
        <v>100</v>
      </c>
      <c r="AG24" s="511" t="str">
        <f t="shared" si="27"/>
        <v>Fuerte</v>
      </c>
      <c r="AH24" s="517" t="s">
        <v>245</v>
      </c>
      <c r="AI24" s="518" t="s">
        <v>54</v>
      </c>
      <c r="AJ24" s="518" t="s">
        <v>247</v>
      </c>
      <c r="AK24" s="518" t="s">
        <v>37</v>
      </c>
      <c r="AL24" s="511" t="str">
        <f t="shared" si="28"/>
        <v>Extremo</v>
      </c>
      <c r="AM24" s="337"/>
      <c r="AN24" s="520" t="s">
        <v>459</v>
      </c>
    </row>
    <row r="25" spans="1:40" ht="82.5" customHeight="1" x14ac:dyDescent="0.25">
      <c r="A25" s="1"/>
      <c r="B25" s="437"/>
      <c r="C25" s="465"/>
      <c r="D25" s="387"/>
      <c r="E25" s="507"/>
      <c r="F25" s="147" t="s">
        <v>524</v>
      </c>
      <c r="G25" s="4" t="s">
        <v>525</v>
      </c>
      <c r="H25" s="4" t="s">
        <v>519</v>
      </c>
      <c r="I25" s="4" t="s">
        <v>520</v>
      </c>
      <c r="J25" s="4" t="s">
        <v>521</v>
      </c>
      <c r="K25" s="4" t="s">
        <v>526</v>
      </c>
      <c r="L25" s="124" t="s">
        <v>527</v>
      </c>
      <c r="M25" s="148" t="s">
        <v>202</v>
      </c>
      <c r="N25" s="149">
        <f t="shared" si="16"/>
        <v>15</v>
      </c>
      <c r="O25" s="149" t="s">
        <v>208</v>
      </c>
      <c r="P25" s="149">
        <f t="shared" si="17"/>
        <v>15</v>
      </c>
      <c r="Q25" s="149" t="s">
        <v>211</v>
      </c>
      <c r="R25" s="149">
        <f t="shared" si="18"/>
        <v>15</v>
      </c>
      <c r="S25" s="149" t="s">
        <v>214</v>
      </c>
      <c r="T25" s="137">
        <f t="shared" si="19"/>
        <v>15</v>
      </c>
      <c r="U25" s="149" t="s">
        <v>218</v>
      </c>
      <c r="V25" s="149">
        <f t="shared" si="20"/>
        <v>15</v>
      </c>
      <c r="W25" s="149" t="s">
        <v>221</v>
      </c>
      <c r="X25" s="149">
        <f t="shared" si="21"/>
        <v>15</v>
      </c>
      <c r="Y25" s="149" t="s">
        <v>224</v>
      </c>
      <c r="Z25" s="149">
        <f t="shared" si="22"/>
        <v>10</v>
      </c>
      <c r="AA25" s="150">
        <f t="shared" si="23"/>
        <v>100</v>
      </c>
      <c r="AB25" s="151" t="str">
        <f t="shared" si="24"/>
        <v>Fuerte</v>
      </c>
      <c r="AC25" s="152" t="s">
        <v>199</v>
      </c>
      <c r="AD25" s="153" t="str">
        <f t="shared" si="25"/>
        <v>Fuerte</v>
      </c>
      <c r="AE25" s="154" t="str">
        <f t="shared" si="26"/>
        <v>100</v>
      </c>
      <c r="AF25" s="497"/>
      <c r="AG25" s="387"/>
      <c r="AH25" s="497"/>
      <c r="AI25" s="385"/>
      <c r="AJ25" s="385"/>
      <c r="AK25" s="385"/>
      <c r="AL25" s="387"/>
      <c r="AM25" s="334"/>
      <c r="AN25" s="500"/>
    </row>
    <row r="26" spans="1:40" ht="83.25" customHeight="1" x14ac:dyDescent="0.25">
      <c r="A26" s="1"/>
      <c r="B26" s="438"/>
      <c r="C26" s="385"/>
      <c r="D26" s="395" t="str">
        <f>'3-IDENTIFICACIÓN DEL RIESGO'!N21</f>
        <v>Alterar u omitir información en desarrollo del procedimiento de Registro de Sujetos de Ordenamiento, para favorecer a terceros.</v>
      </c>
      <c r="E26" s="428"/>
      <c r="F26" s="147" t="s">
        <v>524</v>
      </c>
      <c r="G26" s="4" t="s">
        <v>525</v>
      </c>
      <c r="H26" s="4" t="s">
        <v>519</v>
      </c>
      <c r="I26" s="4" t="s">
        <v>520</v>
      </c>
      <c r="J26" s="4" t="s">
        <v>521</v>
      </c>
      <c r="K26" s="4" t="s">
        <v>528</v>
      </c>
      <c r="L26" s="124" t="s">
        <v>529</v>
      </c>
      <c r="M26" s="148" t="s">
        <v>202</v>
      </c>
      <c r="N26" s="149">
        <f t="shared" si="16"/>
        <v>15</v>
      </c>
      <c r="O26" s="149" t="s">
        <v>208</v>
      </c>
      <c r="P26" s="149">
        <f t="shared" si="17"/>
        <v>15</v>
      </c>
      <c r="Q26" s="149" t="s">
        <v>211</v>
      </c>
      <c r="R26" s="149">
        <f t="shared" si="18"/>
        <v>15</v>
      </c>
      <c r="S26" s="149" t="s">
        <v>214</v>
      </c>
      <c r="T26" s="137">
        <f t="shared" si="19"/>
        <v>15</v>
      </c>
      <c r="U26" s="149" t="s">
        <v>218</v>
      </c>
      <c r="V26" s="149">
        <f t="shared" si="20"/>
        <v>15</v>
      </c>
      <c r="W26" s="149" t="s">
        <v>221</v>
      </c>
      <c r="X26" s="149">
        <f t="shared" si="21"/>
        <v>15</v>
      </c>
      <c r="Y26" s="149" t="s">
        <v>224</v>
      </c>
      <c r="Z26" s="149">
        <f t="shared" si="22"/>
        <v>10</v>
      </c>
      <c r="AA26" s="150">
        <f t="shared" si="23"/>
        <v>100</v>
      </c>
      <c r="AB26" s="151" t="str">
        <f t="shared" si="24"/>
        <v>Fuerte</v>
      </c>
      <c r="AC26" s="152" t="s">
        <v>199</v>
      </c>
      <c r="AD26" s="153" t="str">
        <f t="shared" si="25"/>
        <v>Fuerte</v>
      </c>
      <c r="AE26" s="154" t="str">
        <f t="shared" si="26"/>
        <v>100</v>
      </c>
      <c r="AF26" s="153">
        <f>AE26/1</f>
        <v>100</v>
      </c>
      <c r="AG26" s="155" t="str">
        <f t="shared" ref="AG26:AG27" si="29">IF(AF26&lt;50,"Débil",IF(AF26&lt;=99,"Moderado",IF(AF26=100,"Fuerte",IF(AF26="","ERROR"))))</f>
        <v>Fuerte</v>
      </c>
      <c r="AH26" s="156" t="s">
        <v>245</v>
      </c>
      <c r="AI26" s="157" t="s">
        <v>54</v>
      </c>
      <c r="AJ26" s="157" t="s">
        <v>247</v>
      </c>
      <c r="AK26" s="157" t="s">
        <v>37</v>
      </c>
      <c r="AL26" s="510" t="str">
        <f t="shared" ref="AL26:AL27" si="30">IF(OR(AND(AK26="Moderado",AI26="Rara Vez"),AND(AK26="Moderado",AI26="Improbable")),"Moderado",IF(OR(AND(AK26="Mayor",AI26="Improbable"),AND(AK26="Mayor",AI26="Rara Vez"),AND(AK26="Moderado",AI26="Probable"),AND(AK26="Moderado",AI26="Posible")),"Alto",IF(OR(AND(AK26="Moderado",AI26="Casi Seguro"),AND(AK26="Mayor",AI26="Posible"),AND(AK26="Mayor",AI26="Probable"),AND(AK26="Mayor",AI26="Casi Seguro")),"Extremo",IF(AK26="Catastrófico","Extremo"))))</f>
        <v>Extremo</v>
      </c>
      <c r="AM26" s="316"/>
      <c r="AN26" s="158" t="s">
        <v>459</v>
      </c>
    </row>
    <row r="27" spans="1:40" ht="106.5" customHeight="1" x14ac:dyDescent="0.25">
      <c r="A27" s="1"/>
      <c r="B27" s="505" t="str">
        <f>'3-IDENTIFICACIÓN DEL RIESGO'!B22</f>
        <v>Seguridad Jurídica sobre la Titularidad de la Tierra y los Territorios</v>
      </c>
      <c r="C27" s="508" t="str">
        <f>'3-IDENTIFICACIÓN DEL RIESGO'!E22</f>
        <v>1. Dirección de Gestión Jurídica de Tierras.
2. Subdirección de procesos Agrarios y Gestión Jurídica.
3. Subdirección de seguridad Jurídica.
4. Dirección Asuntos Étnicos.
5. Subdirección Asuntos Étnicos.</v>
      </c>
      <c r="D27" s="400" t="str">
        <f>'3-IDENTIFICACIÓN DEL RIESGO'!N22</f>
        <v>Servidores públicos o colaboradores de la ANT reciben dádivas por agilizar, omitir o dilatar trámites o actuaciones administrativas, manipular material probatorio o proferir decisiones administrativas de procesos agrarios y formalización de la propiedad privada rural no ajustadas al ordenamiento jurídico.</v>
      </c>
      <c r="E27" s="445"/>
      <c r="F27" s="147" t="s">
        <v>530</v>
      </c>
      <c r="G27" s="4" t="s">
        <v>531</v>
      </c>
      <c r="H27" s="4" t="s">
        <v>532</v>
      </c>
      <c r="I27" s="4" t="s">
        <v>533</v>
      </c>
      <c r="J27" s="4" t="s">
        <v>534</v>
      </c>
      <c r="K27" s="4" t="s">
        <v>535</v>
      </c>
      <c r="L27" s="124" t="s">
        <v>536</v>
      </c>
      <c r="M27" s="148" t="s">
        <v>202</v>
      </c>
      <c r="N27" s="149">
        <f t="shared" si="16"/>
        <v>15</v>
      </c>
      <c r="O27" s="149" t="s">
        <v>209</v>
      </c>
      <c r="P27" s="149">
        <f t="shared" si="17"/>
        <v>0</v>
      </c>
      <c r="Q27" s="149" t="s">
        <v>211</v>
      </c>
      <c r="R27" s="149">
        <f t="shared" si="18"/>
        <v>15</v>
      </c>
      <c r="S27" s="149" t="s">
        <v>214</v>
      </c>
      <c r="T27" s="137">
        <f t="shared" si="19"/>
        <v>15</v>
      </c>
      <c r="U27" s="149" t="s">
        <v>218</v>
      </c>
      <c r="V27" s="149">
        <f t="shared" si="20"/>
        <v>15</v>
      </c>
      <c r="W27" s="149" t="s">
        <v>221</v>
      </c>
      <c r="X27" s="149">
        <f t="shared" si="21"/>
        <v>15</v>
      </c>
      <c r="Y27" s="149" t="s">
        <v>224</v>
      </c>
      <c r="Z27" s="149">
        <f t="shared" si="22"/>
        <v>10</v>
      </c>
      <c r="AA27" s="150">
        <f t="shared" si="23"/>
        <v>85</v>
      </c>
      <c r="AB27" s="151" t="str">
        <f t="shared" si="24"/>
        <v>Débil</v>
      </c>
      <c r="AC27" s="152" t="s">
        <v>205</v>
      </c>
      <c r="AD27" s="153" t="str">
        <f t="shared" si="25"/>
        <v>Débil</v>
      </c>
      <c r="AE27" s="154" t="str">
        <f t="shared" si="26"/>
        <v>0</v>
      </c>
      <c r="AF27" s="495">
        <f>(AE27+AE28)/2</f>
        <v>0</v>
      </c>
      <c r="AG27" s="511" t="str">
        <f t="shared" si="29"/>
        <v>Débil</v>
      </c>
      <c r="AH27" s="517" t="s">
        <v>247</v>
      </c>
      <c r="AI27" s="518" t="s">
        <v>45</v>
      </c>
      <c r="AJ27" s="518" t="s">
        <v>247</v>
      </c>
      <c r="AK27" s="518" t="s">
        <v>37</v>
      </c>
      <c r="AL27" s="511" t="str">
        <f t="shared" si="30"/>
        <v>Extremo</v>
      </c>
      <c r="AM27" s="337"/>
      <c r="AN27" s="520" t="s">
        <v>459</v>
      </c>
    </row>
    <row r="28" spans="1:40" ht="102" customHeight="1" x14ac:dyDescent="0.25">
      <c r="A28" s="1"/>
      <c r="B28" s="438"/>
      <c r="C28" s="385"/>
      <c r="D28" s="387"/>
      <c r="E28" s="507"/>
      <c r="F28" s="147" t="s">
        <v>537</v>
      </c>
      <c r="G28" s="4" t="s">
        <v>531</v>
      </c>
      <c r="H28" s="4" t="s">
        <v>538</v>
      </c>
      <c r="I28" s="4" t="s">
        <v>539</v>
      </c>
      <c r="J28" s="4" t="s">
        <v>540</v>
      </c>
      <c r="K28" s="4" t="s">
        <v>541</v>
      </c>
      <c r="L28" s="124" t="s">
        <v>542</v>
      </c>
      <c r="M28" s="148" t="s">
        <v>202</v>
      </c>
      <c r="N28" s="149">
        <f t="shared" si="16"/>
        <v>15</v>
      </c>
      <c r="O28" s="149" t="s">
        <v>209</v>
      </c>
      <c r="P28" s="149">
        <f t="shared" si="17"/>
        <v>0</v>
      </c>
      <c r="Q28" s="149" t="s">
        <v>211</v>
      </c>
      <c r="R28" s="149">
        <f t="shared" si="18"/>
        <v>15</v>
      </c>
      <c r="S28" s="149" t="s">
        <v>214</v>
      </c>
      <c r="T28" s="137">
        <f t="shared" si="19"/>
        <v>15</v>
      </c>
      <c r="U28" s="149" t="s">
        <v>218</v>
      </c>
      <c r="V28" s="149">
        <f t="shared" si="20"/>
        <v>15</v>
      </c>
      <c r="W28" s="149" t="s">
        <v>222</v>
      </c>
      <c r="X28" s="149">
        <f t="shared" si="21"/>
        <v>0</v>
      </c>
      <c r="Y28" s="149" t="s">
        <v>224</v>
      </c>
      <c r="Z28" s="149">
        <f t="shared" si="22"/>
        <v>10</v>
      </c>
      <c r="AA28" s="150">
        <f t="shared" si="23"/>
        <v>70</v>
      </c>
      <c r="AB28" s="151" t="str">
        <f t="shared" si="24"/>
        <v>Débil</v>
      </c>
      <c r="AC28" s="152" t="s">
        <v>205</v>
      </c>
      <c r="AD28" s="153" t="str">
        <f t="shared" si="25"/>
        <v>Débil</v>
      </c>
      <c r="AE28" s="154" t="str">
        <f t="shared" si="26"/>
        <v>0</v>
      </c>
      <c r="AF28" s="497"/>
      <c r="AG28" s="387"/>
      <c r="AH28" s="497"/>
      <c r="AI28" s="385"/>
      <c r="AJ28" s="385"/>
      <c r="AK28" s="385"/>
      <c r="AL28" s="387"/>
      <c r="AM28" s="334"/>
      <c r="AN28" s="500"/>
    </row>
    <row r="29" spans="1:40" ht="171" customHeight="1" x14ac:dyDescent="0.25">
      <c r="A29" s="1"/>
      <c r="B29" s="509" t="str">
        <f>'3-IDENTIFICACIÓN DEL RIESGO'!B23</f>
        <v>Acceso a la Propiedad de la Tierra y los Territorios</v>
      </c>
      <c r="C29" s="508" t="str">
        <f>'3-IDENTIFICACIÓN DEL RIESGO'!E23</f>
        <v>1. Dirección de Acceso a Tierras.
2. Subdirección de Acceso a Tierras por Demanda y Descongestión.
3. Subdirección de Acceso a Tierras en Zonas Focalizadas.
4. Subdirección de Administración de Tierras de la Nación.
5. Dirección de Asuntos Étnicos.
6. Subdirección de Asuntos Étnicos.</v>
      </c>
      <c r="D29" s="400" t="str">
        <f>'3-IDENTIFICACIÓN DEL RIESGO'!N23</f>
        <v>Manipulación la información en la visita técnica o levantamientos topográficos para beneficio de particulares.</v>
      </c>
      <c r="E29" s="445"/>
      <c r="F29" s="504" t="s">
        <v>543</v>
      </c>
      <c r="G29" s="492" t="s">
        <v>544</v>
      </c>
      <c r="H29" s="492" t="s">
        <v>214</v>
      </c>
      <c r="I29" s="492" t="s">
        <v>545</v>
      </c>
      <c r="J29" s="492" t="s">
        <v>546</v>
      </c>
      <c r="K29" s="492" t="s">
        <v>547</v>
      </c>
      <c r="L29" s="503" t="s">
        <v>548</v>
      </c>
      <c r="M29" s="504" t="s">
        <v>202</v>
      </c>
      <c r="N29" s="492">
        <f t="shared" si="16"/>
        <v>15</v>
      </c>
      <c r="O29" s="492" t="s">
        <v>208</v>
      </c>
      <c r="P29" s="492">
        <f t="shared" si="17"/>
        <v>15</v>
      </c>
      <c r="Q29" s="492" t="s">
        <v>211</v>
      </c>
      <c r="R29" s="492">
        <f t="shared" si="18"/>
        <v>15</v>
      </c>
      <c r="S29" s="492" t="s">
        <v>214</v>
      </c>
      <c r="T29" s="492">
        <f t="shared" si="19"/>
        <v>15</v>
      </c>
      <c r="U29" s="492" t="s">
        <v>218</v>
      </c>
      <c r="V29" s="492">
        <f t="shared" si="20"/>
        <v>15</v>
      </c>
      <c r="W29" s="492" t="s">
        <v>221</v>
      </c>
      <c r="X29" s="492">
        <f t="shared" si="21"/>
        <v>15</v>
      </c>
      <c r="Y29" s="492" t="s">
        <v>224</v>
      </c>
      <c r="Z29" s="492">
        <f t="shared" si="22"/>
        <v>10</v>
      </c>
      <c r="AA29" s="501">
        <f t="shared" si="23"/>
        <v>100</v>
      </c>
      <c r="AB29" s="502" t="str">
        <f t="shared" si="24"/>
        <v>Fuerte</v>
      </c>
      <c r="AC29" s="493" t="s">
        <v>62</v>
      </c>
      <c r="AD29" s="495" t="str">
        <f t="shared" si="25"/>
        <v>Moderado</v>
      </c>
      <c r="AE29" s="498" t="str">
        <f t="shared" si="26"/>
        <v>50</v>
      </c>
      <c r="AF29" s="495">
        <f>(AE29+AE30+AE31)/1</f>
        <v>50</v>
      </c>
      <c r="AG29" s="511" t="str">
        <f>IF(AF29&lt;50,"Débil",IF(AF29&lt;=99,"Moderado",IF(AF29=100,"Fuerte",IF(AF29="","ERROR"))))</f>
        <v>Moderado</v>
      </c>
      <c r="AH29" s="517" t="s">
        <v>247</v>
      </c>
      <c r="AI29" s="518" t="s">
        <v>34</v>
      </c>
      <c r="AJ29" s="518" t="s">
        <v>247</v>
      </c>
      <c r="AK29" s="518" t="s">
        <v>37</v>
      </c>
      <c r="AL29" s="519" t="str">
        <f>IF(OR(AND(AK29="Moderado",AI29="Rara Vez"),AND(AK29="Moderado",AI29="Improbable")),"Moderado",IF(OR(AND(AK29="Mayor",AI29="Improbable"),AND(AK29="Mayor",AI29="Rara Vez"),AND(AK29="Moderado",AI29="Probable"),AND(AK29="Moderado",AI29="Posible")),"Alto",IF(OR(AND(AK29="Moderado",AI29="Casi Seguro"),AND(AK29="Mayor",AI29="Posible"),AND(AK29="Mayor",AI29="Probable"),AND(AK29="Mayor",AI29="Casi Seguro")),"Extremo",IF(AK29="Catastrófico","Extremo"))))</f>
        <v>Extremo</v>
      </c>
      <c r="AM29" s="337"/>
      <c r="AN29" s="520" t="s">
        <v>459</v>
      </c>
    </row>
    <row r="30" spans="1:40" ht="97.5" customHeight="1" x14ac:dyDescent="0.25">
      <c r="A30" s="1"/>
      <c r="B30" s="496"/>
      <c r="C30" s="465"/>
      <c r="D30" s="402"/>
      <c r="E30" s="446"/>
      <c r="F30" s="496"/>
      <c r="G30" s="465"/>
      <c r="H30" s="465"/>
      <c r="I30" s="465"/>
      <c r="J30" s="465"/>
      <c r="K30" s="465"/>
      <c r="L30" s="499"/>
      <c r="M30" s="496"/>
      <c r="N30" s="465"/>
      <c r="O30" s="465"/>
      <c r="P30" s="465"/>
      <c r="Q30" s="465"/>
      <c r="R30" s="465"/>
      <c r="S30" s="465"/>
      <c r="T30" s="465"/>
      <c r="U30" s="465"/>
      <c r="V30" s="465"/>
      <c r="W30" s="465"/>
      <c r="X30" s="465"/>
      <c r="Y30" s="465"/>
      <c r="Z30" s="465"/>
      <c r="AA30" s="465"/>
      <c r="AB30" s="499"/>
      <c r="AC30" s="418"/>
      <c r="AD30" s="496"/>
      <c r="AE30" s="499"/>
      <c r="AF30" s="496"/>
      <c r="AG30" s="402"/>
      <c r="AH30" s="496"/>
      <c r="AI30" s="465"/>
      <c r="AJ30" s="465"/>
      <c r="AK30" s="465"/>
      <c r="AL30" s="402"/>
      <c r="AM30" s="339"/>
      <c r="AN30" s="499"/>
    </row>
    <row r="31" spans="1:40" ht="97.5" customHeight="1" x14ac:dyDescent="0.25">
      <c r="A31" s="1"/>
      <c r="B31" s="496"/>
      <c r="C31" s="465"/>
      <c r="D31" s="387"/>
      <c r="E31" s="507"/>
      <c r="F31" s="497"/>
      <c r="G31" s="385"/>
      <c r="H31" s="385"/>
      <c r="I31" s="385"/>
      <c r="J31" s="385"/>
      <c r="K31" s="385"/>
      <c r="L31" s="500"/>
      <c r="M31" s="497"/>
      <c r="N31" s="385"/>
      <c r="O31" s="385"/>
      <c r="P31" s="385"/>
      <c r="Q31" s="385"/>
      <c r="R31" s="385"/>
      <c r="S31" s="385"/>
      <c r="T31" s="385"/>
      <c r="U31" s="385"/>
      <c r="V31" s="385"/>
      <c r="W31" s="385"/>
      <c r="X31" s="385"/>
      <c r="Y31" s="385"/>
      <c r="Z31" s="385"/>
      <c r="AA31" s="385"/>
      <c r="AB31" s="500"/>
      <c r="AC31" s="494"/>
      <c r="AD31" s="497"/>
      <c r="AE31" s="500"/>
      <c r="AF31" s="497"/>
      <c r="AG31" s="387"/>
      <c r="AH31" s="497"/>
      <c r="AI31" s="385"/>
      <c r="AJ31" s="385"/>
      <c r="AK31" s="385"/>
      <c r="AL31" s="387"/>
      <c r="AM31" s="334"/>
      <c r="AN31" s="500"/>
    </row>
    <row r="32" spans="1:40" ht="44.25" customHeight="1" x14ac:dyDescent="0.25">
      <c r="A32" s="1"/>
      <c r="B32" s="496"/>
      <c r="C32" s="465"/>
      <c r="D32" s="400" t="str">
        <f>'3-IDENTIFICACIÓN DEL RIESGO'!N24</f>
        <v>Solicitud o aceptación de dádivas por agilizar trámites o proferir decisiones administrativas en beneficio de un particular y/o tercero</v>
      </c>
      <c r="E32" s="445"/>
      <c r="F32" s="147" t="s">
        <v>549</v>
      </c>
      <c r="G32" s="4" t="s">
        <v>550</v>
      </c>
      <c r="H32" s="4" t="s">
        <v>214</v>
      </c>
      <c r="I32" s="4" t="s">
        <v>545</v>
      </c>
      <c r="J32" s="4" t="s">
        <v>546</v>
      </c>
      <c r="K32" s="4" t="s">
        <v>551</v>
      </c>
      <c r="L32" s="124" t="s">
        <v>552</v>
      </c>
      <c r="M32" s="148" t="s">
        <v>202</v>
      </c>
      <c r="N32" s="149">
        <f t="shared" ref="N32:N63" si="31">IF(M32="Asignado",15,IF(M32="NO asignado",0))</f>
        <v>15</v>
      </c>
      <c r="O32" s="149" t="s">
        <v>208</v>
      </c>
      <c r="P32" s="149">
        <f t="shared" ref="P32:P63" si="32">IF(O32="Adecuado",15,IF(O32="Inadecuado",0))</f>
        <v>15</v>
      </c>
      <c r="Q32" s="149" t="s">
        <v>211</v>
      </c>
      <c r="R32" s="149">
        <f t="shared" ref="R32:R63" si="33">IF(Q32="Oportuna",15,IF(Q32="Inoportuna",0))</f>
        <v>15</v>
      </c>
      <c r="S32" s="149" t="s">
        <v>214</v>
      </c>
      <c r="T32" s="137">
        <f t="shared" ref="T32:T63" si="34">IF(S32="Prevenir",15,IF(S32="Detectar",10,IF(S32="No es un control",0)))</f>
        <v>15</v>
      </c>
      <c r="U32" s="149" t="s">
        <v>218</v>
      </c>
      <c r="V32" s="149">
        <f t="shared" ref="V32:V63" si="35">IF(U32="Confiable",15,IF(U32="No confiable",0))</f>
        <v>15</v>
      </c>
      <c r="W32" s="149" t="s">
        <v>221</v>
      </c>
      <c r="X32" s="149">
        <f t="shared" ref="X32:X63" si="36">IF(W32="Se investigan oportunamente",15,IF(W32="No se investigan oportunamente",0))</f>
        <v>15</v>
      </c>
      <c r="Y32" s="149" t="s">
        <v>224</v>
      </c>
      <c r="Z32" s="149">
        <f t="shared" ref="Z32:Z63" si="37">IF(Y32="Completa",10,IF(Y32="Incompleta",5,IF(Y32="No existe",0)))</f>
        <v>10</v>
      </c>
      <c r="AA32" s="150">
        <f t="shared" ref="AA32:AA63" si="38">N32+P32+R32+T32+V32+X32+Z32</f>
        <v>100</v>
      </c>
      <c r="AB32" s="151" t="str">
        <f t="shared" ref="AB32:AB63" si="39">IF(AA32&lt;86,"Débil",(IF(AA32&lt;96,"Moderado","Fuerte")))</f>
        <v>Fuerte</v>
      </c>
      <c r="AC32" s="152" t="s">
        <v>62</v>
      </c>
      <c r="AD32" s="153" t="str">
        <f t="shared" ref="AD32:AD63" si="40">IF(OR(AND(AB32="Fuerte",AC32="Moderado"),AND(AB32="Moderado",AC32="Fuerte"),AND(AB32="Moderado",AC32="Moderado")),"Moderado",IF(OR(AND(AB32="Fuerte",AC32="Débil"),AND(AB32="Moderado",AC32="Débil"),AND(AB32="Débil")),"Débil",IF(AND(AB32="Fuerte",AC32="Fuerte"),"Fuerte")))</f>
        <v>Moderado</v>
      </c>
      <c r="AE32" s="154" t="str">
        <f t="shared" ref="AE32:AE63" si="41">IF(AD32="Fuerte","100",IF(AD32="Moderado","50",IF(AD32="Débil","0")))</f>
        <v>50</v>
      </c>
      <c r="AF32" s="495">
        <f>(AE32+AE33+AE34)/3</f>
        <v>50</v>
      </c>
      <c r="AG32" s="498" t="str">
        <f>IF(AF32&lt;50,"Débil",IF(AF32&lt;=99,"Moderado",IF(AF32=100,"Fuerte",IF(AF32="","ERROR"))))</f>
        <v>Moderado</v>
      </c>
      <c r="AH32" s="517" t="s">
        <v>247</v>
      </c>
      <c r="AI32" s="518" t="s">
        <v>45</v>
      </c>
      <c r="AJ32" s="518" t="s">
        <v>245</v>
      </c>
      <c r="AK32" s="518" t="s">
        <v>62</v>
      </c>
      <c r="AL32" s="511" t="str">
        <f>IF(OR(AND(AK32="Moderado",AI32="Rara Vez"),AND(AK32="Moderado",AI32="Improbable")),"Moderado",IF(OR(AND(AK32="Mayor",AI32="Improbable"),AND(AK32="Mayor",AI32="Rara Vez"),AND(AK32="Moderado",AI32="Probable"),AND(AK32="Moderado",AI32="Posible")),"Alto",IF(OR(AND(AK32="Moderado",AI32="Casi Seguro"),AND(AK32="Mayor",AI32="Posible"),AND(AK32="Mayor",AI32="Probable"),AND(AK32="Mayor",AI32="Casi Seguro")),"Extremo",IF(AK32="Catastrófico","Extremo"))))</f>
        <v>Alto</v>
      </c>
      <c r="AM32" s="337"/>
      <c r="AN32" s="520" t="s">
        <v>459</v>
      </c>
    </row>
    <row r="33" spans="1:40" ht="91.5" customHeight="1" x14ac:dyDescent="0.25">
      <c r="A33" s="1"/>
      <c r="B33" s="496"/>
      <c r="C33" s="465"/>
      <c r="D33" s="402"/>
      <c r="E33" s="446"/>
      <c r="F33" s="147" t="s">
        <v>553</v>
      </c>
      <c r="G33" s="4" t="s">
        <v>554</v>
      </c>
      <c r="H33" s="4" t="s">
        <v>215</v>
      </c>
      <c r="I33" s="4" t="s">
        <v>545</v>
      </c>
      <c r="J33" s="4" t="s">
        <v>546</v>
      </c>
      <c r="K33" s="4" t="s">
        <v>555</v>
      </c>
      <c r="L33" s="124" t="s">
        <v>556</v>
      </c>
      <c r="M33" s="148" t="s">
        <v>202</v>
      </c>
      <c r="N33" s="149">
        <f t="shared" si="31"/>
        <v>15</v>
      </c>
      <c r="O33" s="149" t="s">
        <v>208</v>
      </c>
      <c r="P33" s="149">
        <f t="shared" si="32"/>
        <v>15</v>
      </c>
      <c r="Q33" s="149" t="s">
        <v>211</v>
      </c>
      <c r="R33" s="149">
        <f t="shared" si="33"/>
        <v>15</v>
      </c>
      <c r="S33" s="149" t="s">
        <v>215</v>
      </c>
      <c r="T33" s="137">
        <f t="shared" si="34"/>
        <v>10</v>
      </c>
      <c r="U33" s="149" t="s">
        <v>218</v>
      </c>
      <c r="V33" s="149">
        <f t="shared" si="35"/>
        <v>15</v>
      </c>
      <c r="W33" s="149" t="s">
        <v>221</v>
      </c>
      <c r="X33" s="149">
        <f t="shared" si="36"/>
        <v>15</v>
      </c>
      <c r="Y33" s="149" t="s">
        <v>224</v>
      </c>
      <c r="Z33" s="149">
        <f t="shared" si="37"/>
        <v>10</v>
      </c>
      <c r="AA33" s="150">
        <f t="shared" si="38"/>
        <v>95</v>
      </c>
      <c r="AB33" s="151" t="str">
        <f t="shared" si="39"/>
        <v>Moderado</v>
      </c>
      <c r="AC33" s="152" t="s">
        <v>62</v>
      </c>
      <c r="AD33" s="153" t="str">
        <f t="shared" si="40"/>
        <v>Moderado</v>
      </c>
      <c r="AE33" s="154" t="str">
        <f t="shared" si="41"/>
        <v>50</v>
      </c>
      <c r="AF33" s="496"/>
      <c r="AG33" s="499"/>
      <c r="AH33" s="496"/>
      <c r="AI33" s="465"/>
      <c r="AJ33" s="465"/>
      <c r="AK33" s="465"/>
      <c r="AL33" s="402"/>
      <c r="AM33" s="339"/>
      <c r="AN33" s="499"/>
    </row>
    <row r="34" spans="1:40" ht="95.25" customHeight="1" x14ac:dyDescent="0.25">
      <c r="A34" s="1"/>
      <c r="B34" s="496"/>
      <c r="C34" s="465"/>
      <c r="D34" s="387"/>
      <c r="E34" s="507"/>
      <c r="F34" s="147" t="s">
        <v>557</v>
      </c>
      <c r="G34" s="4" t="s">
        <v>558</v>
      </c>
      <c r="H34" s="4" t="s">
        <v>215</v>
      </c>
      <c r="I34" s="4" t="s">
        <v>545</v>
      </c>
      <c r="J34" s="4" t="s">
        <v>546</v>
      </c>
      <c r="K34" s="4" t="s">
        <v>559</v>
      </c>
      <c r="L34" s="124" t="s">
        <v>560</v>
      </c>
      <c r="M34" s="148" t="s">
        <v>202</v>
      </c>
      <c r="N34" s="149">
        <f t="shared" si="31"/>
        <v>15</v>
      </c>
      <c r="O34" s="149" t="s">
        <v>208</v>
      </c>
      <c r="P34" s="149">
        <f t="shared" si="32"/>
        <v>15</v>
      </c>
      <c r="Q34" s="149" t="s">
        <v>211</v>
      </c>
      <c r="R34" s="149">
        <f t="shared" si="33"/>
        <v>15</v>
      </c>
      <c r="S34" s="149" t="s">
        <v>215</v>
      </c>
      <c r="T34" s="137">
        <f t="shared" si="34"/>
        <v>10</v>
      </c>
      <c r="U34" s="149" t="s">
        <v>218</v>
      </c>
      <c r="V34" s="149">
        <f t="shared" si="35"/>
        <v>15</v>
      </c>
      <c r="W34" s="149" t="s">
        <v>221</v>
      </c>
      <c r="X34" s="149">
        <f t="shared" si="36"/>
        <v>15</v>
      </c>
      <c r="Y34" s="149" t="s">
        <v>224</v>
      </c>
      <c r="Z34" s="149">
        <f t="shared" si="37"/>
        <v>10</v>
      </c>
      <c r="AA34" s="150">
        <f t="shared" si="38"/>
        <v>95</v>
      </c>
      <c r="AB34" s="151" t="str">
        <f t="shared" si="39"/>
        <v>Moderado</v>
      </c>
      <c r="AC34" s="152" t="s">
        <v>62</v>
      </c>
      <c r="AD34" s="153" t="str">
        <f t="shared" si="40"/>
        <v>Moderado</v>
      </c>
      <c r="AE34" s="154" t="str">
        <f t="shared" si="41"/>
        <v>50</v>
      </c>
      <c r="AF34" s="497"/>
      <c r="AG34" s="500"/>
      <c r="AH34" s="497"/>
      <c r="AI34" s="385"/>
      <c r="AJ34" s="385"/>
      <c r="AK34" s="385"/>
      <c r="AL34" s="387"/>
      <c r="AM34" s="334"/>
      <c r="AN34" s="500"/>
    </row>
    <row r="35" spans="1:40" ht="80.25" customHeight="1" x14ac:dyDescent="0.25">
      <c r="A35" s="1"/>
      <c r="B35" s="496"/>
      <c r="C35" s="465"/>
      <c r="D35" s="400" t="str">
        <f>'3-IDENTIFICACIÓN DEL RIESGO'!N25</f>
        <v>Manipulación de la información en las diferentes etapas de los procedimientos de la DAT para beneficio propio y/o  de particulares.</v>
      </c>
      <c r="E35" s="445"/>
      <c r="F35" s="147" t="s">
        <v>561</v>
      </c>
      <c r="G35" s="4" t="s">
        <v>554</v>
      </c>
      <c r="H35" s="4" t="s">
        <v>214</v>
      </c>
      <c r="I35" s="4" t="s">
        <v>545</v>
      </c>
      <c r="J35" s="4" t="s">
        <v>546</v>
      </c>
      <c r="K35" s="4" t="s">
        <v>562</v>
      </c>
      <c r="L35" s="124" t="s">
        <v>563</v>
      </c>
      <c r="M35" s="148" t="s">
        <v>202</v>
      </c>
      <c r="N35" s="149">
        <f t="shared" si="31"/>
        <v>15</v>
      </c>
      <c r="O35" s="149" t="s">
        <v>208</v>
      </c>
      <c r="P35" s="149">
        <f t="shared" si="32"/>
        <v>15</v>
      </c>
      <c r="Q35" s="149" t="s">
        <v>211</v>
      </c>
      <c r="R35" s="149">
        <f t="shared" si="33"/>
        <v>15</v>
      </c>
      <c r="S35" s="149" t="s">
        <v>214</v>
      </c>
      <c r="T35" s="137">
        <f t="shared" si="34"/>
        <v>15</v>
      </c>
      <c r="U35" s="149" t="s">
        <v>218</v>
      </c>
      <c r="V35" s="149">
        <f t="shared" si="35"/>
        <v>15</v>
      </c>
      <c r="W35" s="149" t="s">
        <v>221</v>
      </c>
      <c r="X35" s="149">
        <f t="shared" si="36"/>
        <v>15</v>
      </c>
      <c r="Y35" s="149" t="s">
        <v>224</v>
      </c>
      <c r="Z35" s="149">
        <f t="shared" si="37"/>
        <v>10</v>
      </c>
      <c r="AA35" s="150">
        <f t="shared" si="38"/>
        <v>100</v>
      </c>
      <c r="AB35" s="151" t="str">
        <f t="shared" si="39"/>
        <v>Fuerte</v>
      </c>
      <c r="AC35" s="152" t="s">
        <v>62</v>
      </c>
      <c r="AD35" s="153" t="str">
        <f t="shared" si="40"/>
        <v>Moderado</v>
      </c>
      <c r="AE35" s="154" t="str">
        <f t="shared" si="41"/>
        <v>50</v>
      </c>
      <c r="AF35" s="495">
        <f>(AE35+AE36+AE37)/3</f>
        <v>16.666666666666668</v>
      </c>
      <c r="AG35" s="511" t="str">
        <f>IF(AF35&lt;50,"Débil",IF(AF35&lt;=99,"Moderado",IF(AF35=100,"Fuerte",IF(AF35="","ERROR"))))</f>
        <v>Débil</v>
      </c>
      <c r="AH35" s="517" t="s">
        <v>247</v>
      </c>
      <c r="AI35" s="518" t="s">
        <v>34</v>
      </c>
      <c r="AJ35" s="518" t="s">
        <v>247</v>
      </c>
      <c r="AK35" s="518" t="s">
        <v>37</v>
      </c>
      <c r="AL35" s="519" t="str">
        <f>IF(OR(AND(AK35="Moderado",AI35="Rara Vez"),AND(AK35="Moderado",AI35="Improbable")),"Moderado",IF(OR(AND(AK35="Mayor",AI35="Improbable"),AND(AK35="Mayor",AI35="Rara Vez"),AND(AK35="Moderado",AI35="Probable"),AND(AK35="Moderado",AI35="Posible")),"Alto",IF(OR(AND(AK35="Moderado",AI35="Casi Seguro"),AND(AK35="Mayor",AI35="Posible"),AND(AK35="Mayor",AI35="Probable"),AND(AK35="Mayor",AI35="Casi Seguro")),"Extremo",IF(AK35="Catastrófico","Extremo"))))</f>
        <v>Extremo</v>
      </c>
      <c r="AM35" s="337"/>
      <c r="AN35" s="520" t="s">
        <v>459</v>
      </c>
    </row>
    <row r="36" spans="1:40" ht="70.5" customHeight="1" x14ac:dyDescent="0.25">
      <c r="A36" s="1"/>
      <c r="B36" s="496"/>
      <c r="C36" s="465"/>
      <c r="D36" s="402"/>
      <c r="E36" s="446"/>
      <c r="F36" s="147" t="s">
        <v>564</v>
      </c>
      <c r="G36" s="4" t="s">
        <v>554</v>
      </c>
      <c r="H36" s="4" t="s">
        <v>214</v>
      </c>
      <c r="I36" s="4" t="s">
        <v>545</v>
      </c>
      <c r="J36" s="4" t="s">
        <v>546</v>
      </c>
      <c r="K36" s="4" t="s">
        <v>565</v>
      </c>
      <c r="L36" s="181" t="s">
        <v>566</v>
      </c>
      <c r="M36" s="148" t="s">
        <v>202</v>
      </c>
      <c r="N36" s="149">
        <f t="shared" si="31"/>
        <v>15</v>
      </c>
      <c r="O36" s="149" t="s">
        <v>208</v>
      </c>
      <c r="P36" s="149">
        <f t="shared" si="32"/>
        <v>15</v>
      </c>
      <c r="Q36" s="149" t="s">
        <v>212</v>
      </c>
      <c r="R36" s="149">
        <f t="shared" si="33"/>
        <v>0</v>
      </c>
      <c r="S36" s="149" t="s">
        <v>214</v>
      </c>
      <c r="T36" s="137">
        <f t="shared" si="34"/>
        <v>15</v>
      </c>
      <c r="U36" s="149" t="s">
        <v>218</v>
      </c>
      <c r="V36" s="149">
        <f t="shared" si="35"/>
        <v>15</v>
      </c>
      <c r="W36" s="149" t="s">
        <v>221</v>
      </c>
      <c r="X36" s="149">
        <f t="shared" si="36"/>
        <v>15</v>
      </c>
      <c r="Y36" s="149" t="s">
        <v>224</v>
      </c>
      <c r="Z36" s="149">
        <f t="shared" si="37"/>
        <v>10</v>
      </c>
      <c r="AA36" s="150">
        <f t="shared" si="38"/>
        <v>85</v>
      </c>
      <c r="AB36" s="151" t="str">
        <f t="shared" si="39"/>
        <v>Débil</v>
      </c>
      <c r="AC36" s="152" t="s">
        <v>205</v>
      </c>
      <c r="AD36" s="153" t="str">
        <f t="shared" si="40"/>
        <v>Débil</v>
      </c>
      <c r="AE36" s="154" t="str">
        <f t="shared" si="41"/>
        <v>0</v>
      </c>
      <c r="AF36" s="496"/>
      <c r="AG36" s="402"/>
      <c r="AH36" s="496"/>
      <c r="AI36" s="465"/>
      <c r="AJ36" s="465"/>
      <c r="AK36" s="465"/>
      <c r="AL36" s="402"/>
      <c r="AM36" s="339"/>
      <c r="AN36" s="499"/>
    </row>
    <row r="37" spans="1:40" ht="84.75" customHeight="1" x14ac:dyDescent="0.25">
      <c r="A37" s="1"/>
      <c r="B37" s="496"/>
      <c r="C37" s="465"/>
      <c r="D37" s="387"/>
      <c r="E37" s="507"/>
      <c r="F37" s="147" t="s">
        <v>567</v>
      </c>
      <c r="G37" s="4" t="s">
        <v>554</v>
      </c>
      <c r="H37" s="4" t="s">
        <v>215</v>
      </c>
      <c r="I37" s="4" t="s">
        <v>545</v>
      </c>
      <c r="J37" s="4" t="s">
        <v>546</v>
      </c>
      <c r="K37" s="4" t="s">
        <v>568</v>
      </c>
      <c r="L37" s="124" t="s">
        <v>569</v>
      </c>
      <c r="M37" s="148" t="s">
        <v>202</v>
      </c>
      <c r="N37" s="149">
        <f t="shared" si="31"/>
        <v>15</v>
      </c>
      <c r="O37" s="149" t="s">
        <v>208</v>
      </c>
      <c r="P37" s="149">
        <f t="shared" si="32"/>
        <v>15</v>
      </c>
      <c r="Q37" s="149" t="s">
        <v>212</v>
      </c>
      <c r="R37" s="149">
        <f t="shared" si="33"/>
        <v>0</v>
      </c>
      <c r="S37" s="149" t="s">
        <v>215</v>
      </c>
      <c r="T37" s="137">
        <f t="shared" si="34"/>
        <v>10</v>
      </c>
      <c r="U37" s="149" t="s">
        <v>218</v>
      </c>
      <c r="V37" s="149">
        <f t="shared" si="35"/>
        <v>15</v>
      </c>
      <c r="W37" s="149" t="s">
        <v>221</v>
      </c>
      <c r="X37" s="149">
        <f t="shared" si="36"/>
        <v>15</v>
      </c>
      <c r="Y37" s="149" t="s">
        <v>224</v>
      </c>
      <c r="Z37" s="149">
        <f t="shared" si="37"/>
        <v>10</v>
      </c>
      <c r="AA37" s="150">
        <f t="shared" si="38"/>
        <v>80</v>
      </c>
      <c r="AB37" s="151" t="str">
        <f t="shared" si="39"/>
        <v>Débil</v>
      </c>
      <c r="AC37" s="152" t="s">
        <v>205</v>
      </c>
      <c r="AD37" s="153" t="str">
        <f t="shared" si="40"/>
        <v>Débil</v>
      </c>
      <c r="AE37" s="154" t="str">
        <f t="shared" si="41"/>
        <v>0</v>
      </c>
      <c r="AF37" s="497"/>
      <c r="AG37" s="387"/>
      <c r="AH37" s="497"/>
      <c r="AI37" s="385"/>
      <c r="AJ37" s="385"/>
      <c r="AK37" s="385"/>
      <c r="AL37" s="387"/>
      <c r="AM37" s="334"/>
      <c r="AN37" s="500"/>
    </row>
    <row r="38" spans="1:40" ht="45" customHeight="1" x14ac:dyDescent="0.25">
      <c r="A38" s="1"/>
      <c r="B38" s="496"/>
      <c r="C38" s="465"/>
      <c r="D38" s="400" t="str">
        <f>'3-IDENTIFICACIÓN DEL RIESGO'!N26</f>
        <v>Adquisición de predios sin pleno cumplimiento de requisitos o por fuera de las necesidades y prioridades establecidas por la ANT, para beneficio de particulares (vendedores).</v>
      </c>
      <c r="E38" s="445"/>
      <c r="F38" s="147" t="s">
        <v>570</v>
      </c>
      <c r="G38" s="4" t="s">
        <v>461</v>
      </c>
      <c r="H38" s="4" t="s">
        <v>214</v>
      </c>
      <c r="I38" s="4" t="s">
        <v>545</v>
      </c>
      <c r="J38" s="4" t="s">
        <v>546</v>
      </c>
      <c r="K38" s="4" t="s">
        <v>571</v>
      </c>
      <c r="L38" s="124" t="s">
        <v>572</v>
      </c>
      <c r="M38" s="148" t="s">
        <v>202</v>
      </c>
      <c r="N38" s="149">
        <f t="shared" si="31"/>
        <v>15</v>
      </c>
      <c r="O38" s="149" t="s">
        <v>208</v>
      </c>
      <c r="P38" s="149">
        <f t="shared" si="32"/>
        <v>15</v>
      </c>
      <c r="Q38" s="149" t="s">
        <v>211</v>
      </c>
      <c r="R38" s="149">
        <f t="shared" si="33"/>
        <v>15</v>
      </c>
      <c r="S38" s="149" t="s">
        <v>214</v>
      </c>
      <c r="T38" s="137">
        <f t="shared" si="34"/>
        <v>15</v>
      </c>
      <c r="U38" s="149" t="s">
        <v>218</v>
      </c>
      <c r="V38" s="149">
        <f t="shared" si="35"/>
        <v>15</v>
      </c>
      <c r="W38" s="149" t="s">
        <v>221</v>
      </c>
      <c r="X38" s="149">
        <f t="shared" si="36"/>
        <v>15</v>
      </c>
      <c r="Y38" s="149" t="s">
        <v>224</v>
      </c>
      <c r="Z38" s="149">
        <f t="shared" si="37"/>
        <v>10</v>
      </c>
      <c r="AA38" s="150">
        <f t="shared" si="38"/>
        <v>100</v>
      </c>
      <c r="AB38" s="151" t="str">
        <f t="shared" si="39"/>
        <v>Fuerte</v>
      </c>
      <c r="AC38" s="152" t="s">
        <v>62</v>
      </c>
      <c r="AD38" s="153" t="str">
        <f t="shared" si="40"/>
        <v>Moderado</v>
      </c>
      <c r="AE38" s="154" t="str">
        <f t="shared" si="41"/>
        <v>50</v>
      </c>
      <c r="AF38" s="495">
        <f>(AE38+AE39+AE40)/3</f>
        <v>83.333333333333329</v>
      </c>
      <c r="AG38" s="511" t="str">
        <f>IF(AF38&lt;50,"Débil",IF(AF38&lt;=99,"Moderado",IF(AF38=100,"Fuerte",IF(AF38="","ERROR"))))</f>
        <v>Moderado</v>
      </c>
      <c r="AH38" s="517" t="s">
        <v>245</v>
      </c>
      <c r="AI38" s="518" t="s">
        <v>45</v>
      </c>
      <c r="AJ38" s="518" t="s">
        <v>247</v>
      </c>
      <c r="AK38" s="518" t="s">
        <v>37</v>
      </c>
      <c r="AL38" s="511" t="str">
        <f>IF(OR(AND(AK38="Moderado",AI38="Rara Vez"),AND(AK38="Moderado",AI38="Improbable")),"Moderado",IF(OR(AND(AK38="Mayor",AI38="Improbable"),AND(AK38="Mayor",AI38="Rara Vez"),AND(AK38="Moderado",AI38="Probable"),AND(AK38="Moderado",AI38="Posible")),"Alto",IF(OR(AND(AK38="Moderado",AI38="Casi Seguro"),AND(AK38="Mayor",AI38="Posible"),AND(AK38="Mayor",AI38="Probable"),AND(AK38="Mayor",AI38="Casi Seguro")),"Extremo",IF(AK38="Catastrófico","Extremo"))))</f>
        <v>Extremo</v>
      </c>
      <c r="AM38" s="337"/>
      <c r="AN38" s="520" t="s">
        <v>459</v>
      </c>
    </row>
    <row r="39" spans="1:40" ht="37.5" customHeight="1" x14ac:dyDescent="0.25">
      <c r="A39" s="1"/>
      <c r="B39" s="496"/>
      <c r="C39" s="465"/>
      <c r="D39" s="402"/>
      <c r="E39" s="446"/>
      <c r="F39" s="147" t="s">
        <v>570</v>
      </c>
      <c r="G39" s="4" t="s">
        <v>486</v>
      </c>
      <c r="H39" s="4" t="s">
        <v>214</v>
      </c>
      <c r="I39" s="4" t="s">
        <v>545</v>
      </c>
      <c r="J39" s="4" t="s">
        <v>546</v>
      </c>
      <c r="K39" s="4" t="s">
        <v>573</v>
      </c>
      <c r="L39" s="124" t="s">
        <v>574</v>
      </c>
      <c r="M39" s="148" t="s">
        <v>202</v>
      </c>
      <c r="N39" s="149">
        <f t="shared" si="31"/>
        <v>15</v>
      </c>
      <c r="O39" s="149" t="s">
        <v>208</v>
      </c>
      <c r="P39" s="149">
        <f t="shared" si="32"/>
        <v>15</v>
      </c>
      <c r="Q39" s="149" t="s">
        <v>211</v>
      </c>
      <c r="R39" s="149">
        <f t="shared" si="33"/>
        <v>15</v>
      </c>
      <c r="S39" s="149" t="s">
        <v>214</v>
      </c>
      <c r="T39" s="137">
        <f t="shared" si="34"/>
        <v>15</v>
      </c>
      <c r="U39" s="149" t="s">
        <v>218</v>
      </c>
      <c r="V39" s="149">
        <f t="shared" si="35"/>
        <v>15</v>
      </c>
      <c r="W39" s="149" t="s">
        <v>221</v>
      </c>
      <c r="X39" s="149">
        <f t="shared" si="36"/>
        <v>15</v>
      </c>
      <c r="Y39" s="149" t="s">
        <v>224</v>
      </c>
      <c r="Z39" s="149">
        <f t="shared" si="37"/>
        <v>10</v>
      </c>
      <c r="AA39" s="150">
        <f t="shared" si="38"/>
        <v>100</v>
      </c>
      <c r="AB39" s="151" t="str">
        <f t="shared" si="39"/>
        <v>Fuerte</v>
      </c>
      <c r="AC39" s="152" t="s">
        <v>199</v>
      </c>
      <c r="AD39" s="153" t="str">
        <f t="shared" si="40"/>
        <v>Fuerte</v>
      </c>
      <c r="AE39" s="154" t="str">
        <f t="shared" si="41"/>
        <v>100</v>
      </c>
      <c r="AF39" s="496"/>
      <c r="AG39" s="402"/>
      <c r="AH39" s="496"/>
      <c r="AI39" s="465"/>
      <c r="AJ39" s="465"/>
      <c r="AK39" s="465"/>
      <c r="AL39" s="402"/>
      <c r="AM39" s="339"/>
      <c r="AN39" s="499"/>
    </row>
    <row r="40" spans="1:40" ht="110.25" customHeight="1" x14ac:dyDescent="0.25">
      <c r="A40" s="1"/>
      <c r="B40" s="496"/>
      <c r="C40" s="465"/>
      <c r="D40" s="387"/>
      <c r="E40" s="507"/>
      <c r="F40" s="147" t="s">
        <v>575</v>
      </c>
      <c r="G40" s="4" t="s">
        <v>576</v>
      </c>
      <c r="H40" s="4" t="s">
        <v>577</v>
      </c>
      <c r="I40" s="4" t="s">
        <v>578</v>
      </c>
      <c r="J40" s="4" t="s">
        <v>579</v>
      </c>
      <c r="K40" s="4" t="s">
        <v>580</v>
      </c>
      <c r="L40" s="124" t="s">
        <v>581</v>
      </c>
      <c r="M40" s="148" t="s">
        <v>202</v>
      </c>
      <c r="N40" s="149">
        <f t="shared" si="31"/>
        <v>15</v>
      </c>
      <c r="O40" s="149" t="s">
        <v>208</v>
      </c>
      <c r="P40" s="149">
        <f t="shared" si="32"/>
        <v>15</v>
      </c>
      <c r="Q40" s="149" t="s">
        <v>211</v>
      </c>
      <c r="R40" s="149">
        <f t="shared" si="33"/>
        <v>15</v>
      </c>
      <c r="S40" s="149" t="s">
        <v>214</v>
      </c>
      <c r="T40" s="137">
        <f t="shared" si="34"/>
        <v>15</v>
      </c>
      <c r="U40" s="149" t="s">
        <v>218</v>
      </c>
      <c r="V40" s="149">
        <f t="shared" si="35"/>
        <v>15</v>
      </c>
      <c r="W40" s="149" t="s">
        <v>221</v>
      </c>
      <c r="X40" s="149">
        <f t="shared" si="36"/>
        <v>15</v>
      </c>
      <c r="Y40" s="149" t="s">
        <v>224</v>
      </c>
      <c r="Z40" s="149">
        <f t="shared" si="37"/>
        <v>10</v>
      </c>
      <c r="AA40" s="150">
        <f t="shared" si="38"/>
        <v>100</v>
      </c>
      <c r="AB40" s="151" t="str">
        <f t="shared" si="39"/>
        <v>Fuerte</v>
      </c>
      <c r="AC40" s="152" t="s">
        <v>199</v>
      </c>
      <c r="AD40" s="153" t="str">
        <f t="shared" si="40"/>
        <v>Fuerte</v>
      </c>
      <c r="AE40" s="154" t="str">
        <f t="shared" si="41"/>
        <v>100</v>
      </c>
      <c r="AF40" s="497"/>
      <c r="AG40" s="387"/>
      <c r="AH40" s="497"/>
      <c r="AI40" s="385"/>
      <c r="AJ40" s="385"/>
      <c r="AK40" s="385"/>
      <c r="AL40" s="387"/>
      <c r="AM40" s="334"/>
      <c r="AN40" s="500"/>
    </row>
    <row r="41" spans="1:40" ht="117.75" customHeight="1" x14ac:dyDescent="0.25">
      <c r="A41" s="1"/>
      <c r="B41" s="496"/>
      <c r="C41" s="465"/>
      <c r="D41" s="400" t="str">
        <f>'3-IDENTIFICACIÓN DEL RIESGO'!N27</f>
        <v>Desviación de recursos en el desarrollo del proceso de la Iniciativa Comunitaria con enfoque diferencial étnico para beneficio personal de un contratista o funcionario, o un tercero.</v>
      </c>
      <c r="E41" s="445"/>
      <c r="F41" s="147" t="s">
        <v>582</v>
      </c>
      <c r="G41" s="4" t="s">
        <v>583</v>
      </c>
      <c r="H41" s="4" t="s">
        <v>584</v>
      </c>
      <c r="I41" s="4" t="s">
        <v>585</v>
      </c>
      <c r="J41" s="4" t="s">
        <v>586</v>
      </c>
      <c r="K41" s="4" t="s">
        <v>587</v>
      </c>
      <c r="L41" s="124" t="s">
        <v>588</v>
      </c>
      <c r="M41" s="148" t="s">
        <v>202</v>
      </c>
      <c r="N41" s="149">
        <f t="shared" si="31"/>
        <v>15</v>
      </c>
      <c r="O41" s="149" t="s">
        <v>208</v>
      </c>
      <c r="P41" s="149">
        <f t="shared" si="32"/>
        <v>15</v>
      </c>
      <c r="Q41" s="149" t="s">
        <v>211</v>
      </c>
      <c r="R41" s="149">
        <f t="shared" si="33"/>
        <v>15</v>
      </c>
      <c r="S41" s="149" t="s">
        <v>214</v>
      </c>
      <c r="T41" s="137">
        <f t="shared" si="34"/>
        <v>15</v>
      </c>
      <c r="U41" s="149" t="s">
        <v>218</v>
      </c>
      <c r="V41" s="149">
        <f t="shared" si="35"/>
        <v>15</v>
      </c>
      <c r="W41" s="149" t="s">
        <v>221</v>
      </c>
      <c r="X41" s="149">
        <f t="shared" si="36"/>
        <v>15</v>
      </c>
      <c r="Y41" s="149" t="s">
        <v>224</v>
      </c>
      <c r="Z41" s="149">
        <f t="shared" si="37"/>
        <v>10</v>
      </c>
      <c r="AA41" s="150">
        <f t="shared" si="38"/>
        <v>100</v>
      </c>
      <c r="AB41" s="151" t="str">
        <f t="shared" si="39"/>
        <v>Fuerte</v>
      </c>
      <c r="AC41" s="152" t="s">
        <v>199</v>
      </c>
      <c r="AD41" s="153" t="str">
        <f t="shared" si="40"/>
        <v>Fuerte</v>
      </c>
      <c r="AE41" s="154" t="str">
        <f t="shared" si="41"/>
        <v>100</v>
      </c>
      <c r="AF41" s="495">
        <f>(AE41+AE42)/2</f>
        <v>100</v>
      </c>
      <c r="AG41" s="511" t="str">
        <f>IF(AF41&lt;50,"Débil",IF(AF41&lt;=99,"Moderado",IF(AF41=100,"Fuerte",IF(AF41="","ERROR"))))</f>
        <v>Fuerte</v>
      </c>
      <c r="AH41" s="517" t="s">
        <v>245</v>
      </c>
      <c r="AI41" s="518" t="s">
        <v>54</v>
      </c>
      <c r="AJ41" s="518" t="s">
        <v>247</v>
      </c>
      <c r="AK41" s="518" t="s">
        <v>37</v>
      </c>
      <c r="AL41" s="519" t="str">
        <f>IF(OR(AND(AK41="Moderado",AI41="Rara Vez"),AND(AK41="Moderado",AI41="Improbable")),"Moderado",IF(OR(AND(AK41="Mayor",AI41="Improbable"),AND(AK41="Mayor",AI41="Rara Vez"),AND(AK41="Moderado",AI41="Probable"),AND(AK41="Moderado",AI41="Posible")),"Alto",IF(OR(AND(AK41="Moderado",AI41="Casi Seguro"),AND(AK41="Mayor",AI41="Posible"),AND(AK41="Mayor",AI41="Probable"),AND(AK41="Mayor",AI41="Casi Seguro")),"Extremo",IF(AK41="Catastrófico","Extremo"))))</f>
        <v>Extremo</v>
      </c>
      <c r="AM41" s="337"/>
      <c r="AN41" s="520" t="s">
        <v>459</v>
      </c>
    </row>
    <row r="42" spans="1:40" ht="94.5" customHeight="1" x14ac:dyDescent="0.25">
      <c r="A42" s="1"/>
      <c r="B42" s="496"/>
      <c r="C42" s="465"/>
      <c r="D42" s="387"/>
      <c r="E42" s="507"/>
      <c r="F42" s="147" t="s">
        <v>582</v>
      </c>
      <c r="G42" s="4" t="s">
        <v>589</v>
      </c>
      <c r="H42" s="4" t="s">
        <v>590</v>
      </c>
      <c r="I42" s="4" t="s">
        <v>591</v>
      </c>
      <c r="J42" s="4" t="s">
        <v>592</v>
      </c>
      <c r="K42" s="4" t="s">
        <v>593</v>
      </c>
      <c r="L42" s="124" t="s">
        <v>594</v>
      </c>
      <c r="M42" s="148" t="s">
        <v>202</v>
      </c>
      <c r="N42" s="149">
        <f t="shared" si="31"/>
        <v>15</v>
      </c>
      <c r="O42" s="149" t="s">
        <v>208</v>
      </c>
      <c r="P42" s="149">
        <f t="shared" si="32"/>
        <v>15</v>
      </c>
      <c r="Q42" s="149" t="s">
        <v>211</v>
      </c>
      <c r="R42" s="149">
        <f t="shared" si="33"/>
        <v>15</v>
      </c>
      <c r="S42" s="149" t="s">
        <v>214</v>
      </c>
      <c r="T42" s="137">
        <f t="shared" si="34"/>
        <v>15</v>
      </c>
      <c r="U42" s="149" t="s">
        <v>218</v>
      </c>
      <c r="V42" s="149">
        <f t="shared" si="35"/>
        <v>15</v>
      </c>
      <c r="W42" s="149" t="s">
        <v>221</v>
      </c>
      <c r="X42" s="149">
        <f t="shared" si="36"/>
        <v>15</v>
      </c>
      <c r="Y42" s="149" t="s">
        <v>224</v>
      </c>
      <c r="Z42" s="149">
        <f t="shared" si="37"/>
        <v>10</v>
      </c>
      <c r="AA42" s="150">
        <f t="shared" si="38"/>
        <v>100</v>
      </c>
      <c r="AB42" s="151" t="str">
        <f t="shared" si="39"/>
        <v>Fuerte</v>
      </c>
      <c r="AC42" s="152" t="s">
        <v>199</v>
      </c>
      <c r="AD42" s="153" t="str">
        <f t="shared" si="40"/>
        <v>Fuerte</v>
      </c>
      <c r="AE42" s="154" t="str">
        <f t="shared" si="41"/>
        <v>100</v>
      </c>
      <c r="AF42" s="497"/>
      <c r="AG42" s="387"/>
      <c r="AH42" s="497"/>
      <c r="AI42" s="385"/>
      <c r="AJ42" s="385"/>
      <c r="AK42" s="385"/>
      <c r="AL42" s="387"/>
      <c r="AM42" s="334"/>
      <c r="AN42" s="500"/>
    </row>
    <row r="43" spans="1:40" ht="184.5" customHeight="1" x14ac:dyDescent="0.25">
      <c r="A43" s="1"/>
      <c r="B43" s="496"/>
      <c r="C43" s="465"/>
      <c r="D43" s="395" t="str">
        <f>'3-IDENTIFICACIÓN DEL RIESGO'!N28</f>
        <v>Dilación en la atención a las solicitudes de comunidades étnicas favoreciendo intereses particulares.</v>
      </c>
      <c r="E43" s="428"/>
      <c r="F43" s="147" t="s">
        <v>595</v>
      </c>
      <c r="G43" s="4" t="s">
        <v>596</v>
      </c>
      <c r="H43" s="4" t="s">
        <v>597</v>
      </c>
      <c r="I43" s="4" t="s">
        <v>598</v>
      </c>
      <c r="J43" s="4" t="s">
        <v>599</v>
      </c>
      <c r="K43" s="4" t="s">
        <v>600</v>
      </c>
      <c r="L43" s="124" t="s">
        <v>601</v>
      </c>
      <c r="M43" s="148" t="s">
        <v>202</v>
      </c>
      <c r="N43" s="149">
        <f t="shared" si="31"/>
        <v>15</v>
      </c>
      <c r="O43" s="149" t="s">
        <v>208</v>
      </c>
      <c r="P43" s="149">
        <f t="shared" si="32"/>
        <v>15</v>
      </c>
      <c r="Q43" s="149" t="s">
        <v>211</v>
      </c>
      <c r="R43" s="149">
        <f t="shared" si="33"/>
        <v>15</v>
      </c>
      <c r="S43" s="149" t="s">
        <v>215</v>
      </c>
      <c r="T43" s="137">
        <f t="shared" si="34"/>
        <v>10</v>
      </c>
      <c r="U43" s="149" t="s">
        <v>218</v>
      </c>
      <c r="V43" s="149">
        <f t="shared" si="35"/>
        <v>15</v>
      </c>
      <c r="W43" s="149" t="s">
        <v>221</v>
      </c>
      <c r="X43" s="149">
        <f t="shared" si="36"/>
        <v>15</v>
      </c>
      <c r="Y43" s="149" t="s">
        <v>224</v>
      </c>
      <c r="Z43" s="149">
        <f t="shared" si="37"/>
        <v>10</v>
      </c>
      <c r="AA43" s="150">
        <f t="shared" si="38"/>
        <v>95</v>
      </c>
      <c r="AB43" s="151" t="str">
        <f t="shared" si="39"/>
        <v>Moderado</v>
      </c>
      <c r="AC43" s="152" t="s">
        <v>62</v>
      </c>
      <c r="AD43" s="153" t="str">
        <f t="shared" si="40"/>
        <v>Moderado</v>
      </c>
      <c r="AE43" s="154" t="str">
        <f t="shared" si="41"/>
        <v>50</v>
      </c>
      <c r="AF43" s="141">
        <f>AE43/1</f>
        <v>50</v>
      </c>
      <c r="AG43" s="143" t="str">
        <f t="shared" ref="AG43:AG44" si="42">IF(AF43&lt;50,"Débil",IF(AF43&lt;=99,"Moderado",IF(AF43=100,"Fuerte",IF(AF43="","ERROR"))))</f>
        <v>Moderado</v>
      </c>
      <c r="AH43" s="156" t="s">
        <v>245</v>
      </c>
      <c r="AI43" s="157" t="s">
        <v>51</v>
      </c>
      <c r="AJ43" s="157" t="s">
        <v>247</v>
      </c>
      <c r="AK43" s="157" t="s">
        <v>37</v>
      </c>
      <c r="AL43" s="521" t="str">
        <f t="shared" ref="AL43:AL44" si="43">IF(OR(AND(AK43="Moderado",AI43="Rara Vez"),AND(AK43="Moderado",AI43="Improbable")),"Moderado",IF(OR(AND(AK43="Mayor",AI43="Improbable"),AND(AK43="Mayor",AI43="Rara Vez"),AND(AK43="Moderado",AI43="Probable"),AND(AK43="Moderado",AI43="Posible")),"Alto",IF(OR(AND(AK43="Moderado",AI43="Casi Seguro"),AND(AK43="Mayor",AI43="Posible"),AND(AK43="Mayor",AI43="Probable"),AND(AK43="Mayor",AI43="Casi Seguro")),"Extremo",IF(AK43="Catastrófico","Extremo"))))</f>
        <v>Extremo</v>
      </c>
      <c r="AM43" s="415"/>
      <c r="AN43" s="146" t="s">
        <v>459</v>
      </c>
    </row>
    <row r="44" spans="1:40" ht="53.25" customHeight="1" x14ac:dyDescent="0.25">
      <c r="A44" s="1"/>
      <c r="B44" s="496"/>
      <c r="C44" s="465"/>
      <c r="D44" s="400" t="str">
        <f>'3-IDENTIFICACIÓN DEL RIESGO'!N29</f>
        <v>Favorecimiento en la atención de solicitudes de legalización de territorios colectivos a comunidades étnicas específicas por parte de la Subdirección de Asuntos Étnicos, desconociendo el principio de equidad.</v>
      </c>
      <c r="E44" s="445"/>
      <c r="F44" s="147" t="s">
        <v>602</v>
      </c>
      <c r="G44" s="4" t="s">
        <v>554</v>
      </c>
      <c r="H44" s="4" t="s">
        <v>214</v>
      </c>
      <c r="I44" s="4" t="s">
        <v>545</v>
      </c>
      <c r="J44" s="4" t="s">
        <v>546</v>
      </c>
      <c r="K44" s="4" t="s">
        <v>603</v>
      </c>
      <c r="L44" s="124" t="s">
        <v>604</v>
      </c>
      <c r="M44" s="148" t="s">
        <v>202</v>
      </c>
      <c r="N44" s="149">
        <f t="shared" si="31"/>
        <v>15</v>
      </c>
      <c r="O44" s="149" t="s">
        <v>208</v>
      </c>
      <c r="P44" s="149">
        <f t="shared" si="32"/>
        <v>15</v>
      </c>
      <c r="Q44" s="149" t="s">
        <v>211</v>
      </c>
      <c r="R44" s="149">
        <f t="shared" si="33"/>
        <v>15</v>
      </c>
      <c r="S44" s="149" t="s">
        <v>215</v>
      </c>
      <c r="T44" s="137">
        <f t="shared" si="34"/>
        <v>10</v>
      </c>
      <c r="U44" s="149" t="s">
        <v>218</v>
      </c>
      <c r="V44" s="149">
        <f t="shared" si="35"/>
        <v>15</v>
      </c>
      <c r="W44" s="149" t="s">
        <v>221</v>
      </c>
      <c r="X44" s="149">
        <f t="shared" si="36"/>
        <v>15</v>
      </c>
      <c r="Y44" s="149" t="s">
        <v>224</v>
      </c>
      <c r="Z44" s="149">
        <f t="shared" si="37"/>
        <v>10</v>
      </c>
      <c r="AA44" s="150">
        <f t="shared" si="38"/>
        <v>95</v>
      </c>
      <c r="AB44" s="151" t="str">
        <f t="shared" si="39"/>
        <v>Moderado</v>
      </c>
      <c r="AC44" s="152" t="s">
        <v>62</v>
      </c>
      <c r="AD44" s="153" t="str">
        <f t="shared" si="40"/>
        <v>Moderado</v>
      </c>
      <c r="AE44" s="154" t="str">
        <f t="shared" si="41"/>
        <v>50</v>
      </c>
      <c r="AF44" s="495">
        <f>(AE44+AE45)/2</f>
        <v>50</v>
      </c>
      <c r="AG44" s="498" t="str">
        <f t="shared" si="42"/>
        <v>Moderado</v>
      </c>
      <c r="AH44" s="517" t="s">
        <v>245</v>
      </c>
      <c r="AI44" s="518" t="s">
        <v>51</v>
      </c>
      <c r="AJ44" s="518" t="s">
        <v>247</v>
      </c>
      <c r="AK44" s="518" t="s">
        <v>37</v>
      </c>
      <c r="AL44" s="511" t="str">
        <f t="shared" si="43"/>
        <v>Extremo</v>
      </c>
      <c r="AM44" s="337"/>
      <c r="AN44" s="520" t="s">
        <v>459</v>
      </c>
    </row>
    <row r="45" spans="1:40" ht="72.75" customHeight="1" x14ac:dyDescent="0.25">
      <c r="A45" s="1"/>
      <c r="B45" s="497"/>
      <c r="C45" s="385"/>
      <c r="D45" s="387"/>
      <c r="E45" s="507"/>
      <c r="F45" s="147" t="s">
        <v>602</v>
      </c>
      <c r="G45" s="4" t="s">
        <v>554</v>
      </c>
      <c r="H45" s="4" t="s">
        <v>214</v>
      </c>
      <c r="I45" s="4" t="s">
        <v>545</v>
      </c>
      <c r="J45" s="4" t="s">
        <v>546</v>
      </c>
      <c r="K45" s="4" t="s">
        <v>605</v>
      </c>
      <c r="L45" s="124" t="s">
        <v>606</v>
      </c>
      <c r="M45" s="148" t="s">
        <v>202</v>
      </c>
      <c r="N45" s="149">
        <f t="shared" si="31"/>
        <v>15</v>
      </c>
      <c r="O45" s="149" t="s">
        <v>208</v>
      </c>
      <c r="P45" s="149">
        <f t="shared" si="32"/>
        <v>15</v>
      </c>
      <c r="Q45" s="149" t="s">
        <v>211</v>
      </c>
      <c r="R45" s="149">
        <f t="shared" si="33"/>
        <v>15</v>
      </c>
      <c r="S45" s="149" t="s">
        <v>215</v>
      </c>
      <c r="T45" s="137">
        <f t="shared" si="34"/>
        <v>10</v>
      </c>
      <c r="U45" s="149" t="s">
        <v>218</v>
      </c>
      <c r="V45" s="149">
        <f t="shared" si="35"/>
        <v>15</v>
      </c>
      <c r="W45" s="149" t="s">
        <v>221</v>
      </c>
      <c r="X45" s="149">
        <f t="shared" si="36"/>
        <v>15</v>
      </c>
      <c r="Y45" s="149" t="s">
        <v>224</v>
      </c>
      <c r="Z45" s="149">
        <f t="shared" si="37"/>
        <v>10</v>
      </c>
      <c r="AA45" s="150">
        <f t="shared" si="38"/>
        <v>95</v>
      </c>
      <c r="AB45" s="151" t="str">
        <f t="shared" si="39"/>
        <v>Moderado</v>
      </c>
      <c r="AC45" s="152" t="s">
        <v>62</v>
      </c>
      <c r="AD45" s="153" t="str">
        <f t="shared" si="40"/>
        <v>Moderado</v>
      </c>
      <c r="AE45" s="154" t="str">
        <f t="shared" si="41"/>
        <v>50</v>
      </c>
      <c r="AF45" s="497"/>
      <c r="AG45" s="500"/>
      <c r="AH45" s="497"/>
      <c r="AI45" s="385"/>
      <c r="AJ45" s="385"/>
      <c r="AK45" s="385"/>
      <c r="AL45" s="387"/>
      <c r="AM45" s="334"/>
      <c r="AN45" s="500"/>
    </row>
    <row r="46" spans="1:40" ht="82.5" customHeight="1" x14ac:dyDescent="0.25">
      <c r="A46" s="1"/>
      <c r="B46" s="505" t="str">
        <f>'3-IDENTIFICACIÓN DEL RIESGO'!B30</f>
        <v>Administración de Tierras.</v>
      </c>
      <c r="C46" s="506" t="str">
        <f>'3-IDENTIFICACIÓN DEL RIESGO'!E30</f>
        <v>1. Dirección de Acceso a Tierras.
2. Subdirección de Administración de Tierras de la Nación.
3. Dirección de Asuntos Étnicos.</v>
      </c>
      <c r="D46" s="400" t="str">
        <f>'3-IDENTIFICACIÓN DEL RIESGO'!N30</f>
        <v>Inadecuado desarrollo de actividades en la administración de las tierras baldías de la nación y de los bienes fiscales patrimoniales para beneficio personal o de terceros.</v>
      </c>
      <c r="E46" s="445"/>
      <c r="F46" s="147" t="s">
        <v>607</v>
      </c>
      <c r="G46" s="4" t="s">
        <v>608</v>
      </c>
      <c r="H46" s="4" t="s">
        <v>214</v>
      </c>
      <c r="I46" s="4" t="s">
        <v>545</v>
      </c>
      <c r="J46" s="4" t="s">
        <v>546</v>
      </c>
      <c r="K46" s="4" t="s">
        <v>609</v>
      </c>
      <c r="L46" s="124" t="s">
        <v>610</v>
      </c>
      <c r="M46" s="148" t="s">
        <v>202</v>
      </c>
      <c r="N46" s="149">
        <f t="shared" si="31"/>
        <v>15</v>
      </c>
      <c r="O46" s="149" t="s">
        <v>208</v>
      </c>
      <c r="P46" s="149">
        <f t="shared" si="32"/>
        <v>15</v>
      </c>
      <c r="Q46" s="149" t="s">
        <v>211</v>
      </c>
      <c r="R46" s="149">
        <f t="shared" si="33"/>
        <v>15</v>
      </c>
      <c r="S46" s="149" t="s">
        <v>214</v>
      </c>
      <c r="T46" s="137">
        <f t="shared" si="34"/>
        <v>15</v>
      </c>
      <c r="U46" s="149" t="s">
        <v>218</v>
      </c>
      <c r="V46" s="149">
        <f t="shared" si="35"/>
        <v>15</v>
      </c>
      <c r="W46" s="149" t="s">
        <v>221</v>
      </c>
      <c r="X46" s="149">
        <f t="shared" si="36"/>
        <v>15</v>
      </c>
      <c r="Y46" s="149" t="s">
        <v>224</v>
      </c>
      <c r="Z46" s="149">
        <f t="shared" si="37"/>
        <v>10</v>
      </c>
      <c r="AA46" s="150">
        <f t="shared" si="38"/>
        <v>100</v>
      </c>
      <c r="AB46" s="151" t="str">
        <f t="shared" si="39"/>
        <v>Fuerte</v>
      </c>
      <c r="AC46" s="152" t="s">
        <v>62</v>
      </c>
      <c r="AD46" s="153" t="str">
        <f t="shared" si="40"/>
        <v>Moderado</v>
      </c>
      <c r="AE46" s="154" t="str">
        <f t="shared" si="41"/>
        <v>50</v>
      </c>
      <c r="AF46" s="495">
        <f>(AE46+AE47)/2</f>
        <v>50</v>
      </c>
      <c r="AG46" s="511" t="str">
        <f>IF(AF46&lt;50,"Débil",IF(AF46&lt;=99,"Moderado",IF(AF46=100,"Fuerte",IF(AF46="","ERROR"))))</f>
        <v>Moderado</v>
      </c>
      <c r="AH46" s="517" t="s">
        <v>247</v>
      </c>
      <c r="AI46" s="518" t="s">
        <v>34</v>
      </c>
      <c r="AJ46" s="518" t="s">
        <v>247</v>
      </c>
      <c r="AK46" s="518" t="s">
        <v>37</v>
      </c>
      <c r="AL46" s="519" t="str">
        <f>IF(OR(AND(AK46="Moderado",AI46="Rara Vez"),AND(AK46="Moderado",AI46="Improbable")),"Moderado",IF(OR(AND(AK46="Mayor",AI46="Improbable"),AND(AK46="Mayor",AI46="Rara Vez"),AND(AK46="Moderado",AI46="Probable"),AND(AK46="Moderado",AI46="Posible")),"Alto",IF(OR(AND(AK46="Moderado",AI46="Casi Seguro"),AND(AK46="Mayor",AI46="Posible"),AND(AK46="Mayor",AI46="Probable"),AND(AK46="Mayor",AI46="Casi Seguro")),"Extremo",IF(AK46="Catastrófico","Extremo"))))</f>
        <v>Extremo</v>
      </c>
      <c r="AM46" s="337"/>
      <c r="AN46" s="520" t="s">
        <v>459</v>
      </c>
    </row>
    <row r="47" spans="1:40" ht="96.75" customHeight="1" x14ac:dyDescent="0.25">
      <c r="A47" s="1"/>
      <c r="B47" s="437"/>
      <c r="C47" s="465"/>
      <c r="D47" s="402"/>
      <c r="E47" s="446"/>
      <c r="F47" s="147" t="s">
        <v>618</v>
      </c>
      <c r="G47" s="4" t="s">
        <v>620</v>
      </c>
      <c r="H47" s="4" t="s">
        <v>214</v>
      </c>
      <c r="I47" s="4" t="s">
        <v>545</v>
      </c>
      <c r="J47" s="4" t="s">
        <v>546</v>
      </c>
      <c r="K47" s="4" t="s">
        <v>621</v>
      </c>
      <c r="L47" s="124" t="s">
        <v>622</v>
      </c>
      <c r="M47" s="148" t="s">
        <v>202</v>
      </c>
      <c r="N47" s="149">
        <f t="shared" si="31"/>
        <v>15</v>
      </c>
      <c r="O47" s="149" t="s">
        <v>208</v>
      </c>
      <c r="P47" s="149">
        <f t="shared" si="32"/>
        <v>15</v>
      </c>
      <c r="Q47" s="149" t="s">
        <v>211</v>
      </c>
      <c r="R47" s="149">
        <f t="shared" si="33"/>
        <v>15</v>
      </c>
      <c r="S47" s="149" t="s">
        <v>214</v>
      </c>
      <c r="T47" s="137">
        <f t="shared" si="34"/>
        <v>15</v>
      </c>
      <c r="U47" s="149" t="s">
        <v>218</v>
      </c>
      <c r="V47" s="149">
        <f t="shared" si="35"/>
        <v>15</v>
      </c>
      <c r="W47" s="149" t="s">
        <v>221</v>
      </c>
      <c r="X47" s="149">
        <f t="shared" si="36"/>
        <v>15</v>
      </c>
      <c r="Y47" s="149" t="s">
        <v>224</v>
      </c>
      <c r="Z47" s="149">
        <f t="shared" si="37"/>
        <v>10</v>
      </c>
      <c r="AA47" s="150">
        <f t="shared" si="38"/>
        <v>100</v>
      </c>
      <c r="AB47" s="151" t="str">
        <f t="shared" si="39"/>
        <v>Fuerte</v>
      </c>
      <c r="AC47" s="152" t="s">
        <v>62</v>
      </c>
      <c r="AD47" s="153" t="str">
        <f t="shared" si="40"/>
        <v>Moderado</v>
      </c>
      <c r="AE47" s="154" t="str">
        <f t="shared" si="41"/>
        <v>50</v>
      </c>
      <c r="AF47" s="496"/>
      <c r="AG47" s="402"/>
      <c r="AH47" s="496"/>
      <c r="AI47" s="465"/>
      <c r="AJ47" s="465"/>
      <c r="AK47" s="465"/>
      <c r="AL47" s="398"/>
      <c r="AM47" s="399"/>
      <c r="AN47" s="499"/>
    </row>
    <row r="48" spans="1:40" ht="89.25" customHeight="1" x14ac:dyDescent="0.25">
      <c r="A48" s="1"/>
      <c r="B48" s="437"/>
      <c r="C48" s="465"/>
      <c r="D48" s="400" t="str">
        <f>'3-IDENTIFICACIÓN DEL RIESGO'!N31</f>
        <v>Acción u omisión de actividades de limitación de la propiedad para beneficio personal o de terceros</v>
      </c>
      <c r="E48" s="445"/>
      <c r="F48" s="147" t="s">
        <v>607</v>
      </c>
      <c r="G48" s="4" t="s">
        <v>608</v>
      </c>
      <c r="H48" s="4" t="s">
        <v>214</v>
      </c>
      <c r="I48" s="4" t="s">
        <v>545</v>
      </c>
      <c r="J48" s="4" t="s">
        <v>546</v>
      </c>
      <c r="K48" s="191" t="s">
        <v>633</v>
      </c>
      <c r="L48" s="124" t="s">
        <v>635</v>
      </c>
      <c r="M48" s="148" t="s">
        <v>202</v>
      </c>
      <c r="N48" s="149">
        <f t="shared" si="31"/>
        <v>15</v>
      </c>
      <c r="O48" s="149" t="s">
        <v>208</v>
      </c>
      <c r="P48" s="149">
        <f t="shared" si="32"/>
        <v>15</v>
      </c>
      <c r="Q48" s="149" t="s">
        <v>211</v>
      </c>
      <c r="R48" s="149">
        <f t="shared" si="33"/>
        <v>15</v>
      </c>
      <c r="S48" s="149" t="s">
        <v>214</v>
      </c>
      <c r="T48" s="137">
        <f t="shared" si="34"/>
        <v>15</v>
      </c>
      <c r="U48" s="149" t="s">
        <v>218</v>
      </c>
      <c r="V48" s="149">
        <f t="shared" si="35"/>
        <v>15</v>
      </c>
      <c r="W48" s="149" t="s">
        <v>221</v>
      </c>
      <c r="X48" s="149">
        <f t="shared" si="36"/>
        <v>15</v>
      </c>
      <c r="Y48" s="149" t="s">
        <v>224</v>
      </c>
      <c r="Z48" s="149">
        <f t="shared" si="37"/>
        <v>10</v>
      </c>
      <c r="AA48" s="150">
        <f t="shared" si="38"/>
        <v>100</v>
      </c>
      <c r="AB48" s="151" t="str">
        <f t="shared" si="39"/>
        <v>Fuerte</v>
      </c>
      <c r="AC48" s="152" t="s">
        <v>62</v>
      </c>
      <c r="AD48" s="153" t="str">
        <f t="shared" si="40"/>
        <v>Moderado</v>
      </c>
      <c r="AE48" s="154" t="str">
        <f t="shared" si="41"/>
        <v>50</v>
      </c>
      <c r="AF48" s="495">
        <f>(AE48+AE49)/2</f>
        <v>50</v>
      </c>
      <c r="AG48" s="511" t="str">
        <f>IF(AF48&lt;50,"Débil",IF(AF48&lt;=99,"Moderado",IF(AF48=100,"Fuerte",IF(AF48="","ERROR"))))</f>
        <v>Moderado</v>
      </c>
      <c r="AH48" s="517" t="s">
        <v>247</v>
      </c>
      <c r="AI48" s="518" t="s">
        <v>34</v>
      </c>
      <c r="AJ48" s="518" t="s">
        <v>247</v>
      </c>
      <c r="AK48" s="518" t="s">
        <v>37</v>
      </c>
      <c r="AL48" s="511" t="str">
        <f>IF(OR(AND(AK48="Moderado",AI48="Rara Vez"),AND(AK48="Moderado",AI48="Improbable")),"Moderado",IF(OR(AND(AK48="Mayor",AI48="Improbable"),AND(AK48="Mayor",AI48="Rara Vez"),AND(AK48="Moderado",AI48="Probable"),AND(AK48="Moderado",AI48="Posible")),"Alto",IF(OR(AND(AK48="Moderado",AI48="Casi Seguro"),AND(AK48="Mayor",AI48="Posible"),AND(AK48="Mayor",AI48="Probable"),AND(AK48="Mayor",AI48="Casi Seguro")),"Extremo",IF(AK48="Catastrófico","Extremo"))))</f>
        <v>Extremo</v>
      </c>
      <c r="AM48" s="337"/>
      <c r="AN48" s="520" t="s">
        <v>459</v>
      </c>
    </row>
    <row r="49" spans="1:40" ht="91.5" customHeight="1" x14ac:dyDescent="0.25">
      <c r="A49" s="1"/>
      <c r="B49" s="437"/>
      <c r="C49" s="465"/>
      <c r="D49" s="402"/>
      <c r="E49" s="446"/>
      <c r="F49" s="147" t="s">
        <v>607</v>
      </c>
      <c r="G49" s="4" t="s">
        <v>620</v>
      </c>
      <c r="H49" s="4" t="s">
        <v>214</v>
      </c>
      <c r="I49" s="4" t="s">
        <v>545</v>
      </c>
      <c r="J49" s="4" t="s">
        <v>546</v>
      </c>
      <c r="K49" s="4" t="s">
        <v>621</v>
      </c>
      <c r="L49" s="124" t="s">
        <v>662</v>
      </c>
      <c r="M49" s="148" t="s">
        <v>202</v>
      </c>
      <c r="N49" s="149">
        <f t="shared" si="31"/>
        <v>15</v>
      </c>
      <c r="O49" s="149" t="s">
        <v>208</v>
      </c>
      <c r="P49" s="149">
        <f t="shared" si="32"/>
        <v>15</v>
      </c>
      <c r="Q49" s="149" t="s">
        <v>211</v>
      </c>
      <c r="R49" s="149">
        <f t="shared" si="33"/>
        <v>15</v>
      </c>
      <c r="S49" s="149" t="s">
        <v>214</v>
      </c>
      <c r="T49" s="137">
        <f t="shared" si="34"/>
        <v>15</v>
      </c>
      <c r="U49" s="149" t="s">
        <v>218</v>
      </c>
      <c r="V49" s="149">
        <f t="shared" si="35"/>
        <v>15</v>
      </c>
      <c r="W49" s="149" t="s">
        <v>221</v>
      </c>
      <c r="X49" s="149">
        <f t="shared" si="36"/>
        <v>15</v>
      </c>
      <c r="Y49" s="149" t="s">
        <v>224</v>
      </c>
      <c r="Z49" s="149">
        <f t="shared" si="37"/>
        <v>10</v>
      </c>
      <c r="AA49" s="150">
        <f t="shared" si="38"/>
        <v>100</v>
      </c>
      <c r="AB49" s="151" t="str">
        <f t="shared" si="39"/>
        <v>Fuerte</v>
      </c>
      <c r="AC49" s="152" t="s">
        <v>62</v>
      </c>
      <c r="AD49" s="153" t="str">
        <f t="shared" si="40"/>
        <v>Moderado</v>
      </c>
      <c r="AE49" s="154" t="str">
        <f t="shared" si="41"/>
        <v>50</v>
      </c>
      <c r="AF49" s="496"/>
      <c r="AG49" s="402"/>
      <c r="AH49" s="496"/>
      <c r="AI49" s="465"/>
      <c r="AJ49" s="465"/>
      <c r="AK49" s="465"/>
      <c r="AL49" s="402"/>
      <c r="AM49" s="339"/>
      <c r="AN49" s="499"/>
    </row>
    <row r="50" spans="1:40" ht="85.5" customHeight="1" x14ac:dyDescent="0.25">
      <c r="A50" s="1"/>
      <c r="B50" s="164" t="str">
        <f>'3-IDENTIFICACIÓN DEL RIESGO'!B32</f>
        <v>Gestión de la Información</v>
      </c>
      <c r="C50" s="207" t="str">
        <f>'3-IDENTIFICACIÓN DEL RIESGO'!E32</f>
        <v>1. Dirección General (Comunicaciones, Topografía).
2.Secretaria General.
3. Dirección de Gestión del Ordenamiento Social de la Propiedad.
4. Subdirección de Sistemas de Información de Tierras.</v>
      </c>
      <c r="D50" s="395" t="str">
        <f>'3-IDENTIFICACIÓN DEL RIESGO'!N32</f>
        <v>Manipulación o extracción de la información alojada en los servidores o base de datos para beneficio personal o de terceros</v>
      </c>
      <c r="E50" s="428"/>
      <c r="F50" s="147" t="s">
        <v>665</v>
      </c>
      <c r="G50" s="4" t="s">
        <v>666</v>
      </c>
      <c r="H50" s="4" t="s">
        <v>667</v>
      </c>
      <c r="I50" s="4" t="s">
        <v>668</v>
      </c>
      <c r="J50" s="4" t="s">
        <v>669</v>
      </c>
      <c r="K50" s="4" t="s">
        <v>670</v>
      </c>
      <c r="L50" s="124" t="s">
        <v>671</v>
      </c>
      <c r="M50" s="148" t="s">
        <v>202</v>
      </c>
      <c r="N50" s="149">
        <f t="shared" si="31"/>
        <v>15</v>
      </c>
      <c r="O50" s="149" t="s">
        <v>208</v>
      </c>
      <c r="P50" s="149">
        <f t="shared" si="32"/>
        <v>15</v>
      </c>
      <c r="Q50" s="149" t="s">
        <v>211</v>
      </c>
      <c r="R50" s="149">
        <f t="shared" si="33"/>
        <v>15</v>
      </c>
      <c r="S50" s="149" t="s">
        <v>214</v>
      </c>
      <c r="T50" s="137">
        <f t="shared" si="34"/>
        <v>15</v>
      </c>
      <c r="U50" s="149" t="s">
        <v>218</v>
      </c>
      <c r="V50" s="149">
        <f t="shared" si="35"/>
        <v>15</v>
      </c>
      <c r="W50" s="149" t="s">
        <v>221</v>
      </c>
      <c r="X50" s="149">
        <f t="shared" si="36"/>
        <v>15</v>
      </c>
      <c r="Y50" s="149" t="s">
        <v>224</v>
      </c>
      <c r="Z50" s="149">
        <f t="shared" si="37"/>
        <v>10</v>
      </c>
      <c r="AA50" s="150">
        <f t="shared" si="38"/>
        <v>100</v>
      </c>
      <c r="AB50" s="151" t="str">
        <f t="shared" si="39"/>
        <v>Fuerte</v>
      </c>
      <c r="AC50" s="152" t="s">
        <v>199</v>
      </c>
      <c r="AD50" s="153" t="str">
        <f t="shared" si="40"/>
        <v>Fuerte</v>
      </c>
      <c r="AE50" s="154" t="str">
        <f t="shared" si="41"/>
        <v>100</v>
      </c>
      <c r="AF50" s="153">
        <f t="shared" ref="AF50:AF63" si="44">AE50/1</f>
        <v>100</v>
      </c>
      <c r="AG50" s="155" t="str">
        <f t="shared" ref="AG50:AG63" si="45">IF(AF50&lt;50,"Débil",IF(AF50&lt;=99,"Moderado",IF(AF50=100,"Fuerte",IF(AF50="","ERROR"))))</f>
        <v>Fuerte</v>
      </c>
      <c r="AH50" s="156" t="s">
        <v>245</v>
      </c>
      <c r="AI50" s="157" t="s">
        <v>54</v>
      </c>
      <c r="AJ50" s="157" t="s">
        <v>247</v>
      </c>
      <c r="AK50" s="157" t="s">
        <v>37</v>
      </c>
      <c r="AL50" s="510" t="str">
        <f t="shared" ref="AL50:AL63" si="46">IF(OR(AND(AK50="Moderado",AI50="Rara Vez"),AND(AK50="Moderado",AI50="Improbable")),"Moderado",IF(OR(AND(AK50="Mayor",AI50="Improbable"),AND(AK50="Mayor",AI50="Rara Vez"),AND(AK50="Moderado",AI50="Probable"),AND(AK50="Moderado",AI50="Posible")),"Alto",IF(OR(AND(AK50="Moderado",AI50="Casi Seguro"),AND(AK50="Mayor",AI50="Posible"),AND(AK50="Mayor",AI50="Probable"),AND(AK50="Mayor",AI50="Casi Seguro")),"Extremo",IF(AK50="Catastrófico","Extremo"))))</f>
        <v>Extremo</v>
      </c>
      <c r="AM50" s="316"/>
      <c r="AN50" s="158" t="s">
        <v>459</v>
      </c>
    </row>
    <row r="51" spans="1:40" ht="84" customHeight="1" x14ac:dyDescent="0.25">
      <c r="A51" s="1"/>
      <c r="B51" s="505" t="str">
        <f>'3-IDENTIFICACIÓN DEL RIESGO'!B33</f>
        <v>Gestión del Talento Humano</v>
      </c>
      <c r="C51" s="506" t="str">
        <f>'3-IDENTIFICACIÓN DEL RIESGO'!E33</f>
        <v>1. Subdirección de Talento Humano.
2. Secretaría General.</v>
      </c>
      <c r="D51" s="400" t="str">
        <f>'3-IDENTIFICACIÓN DEL RIESGO'!N33</f>
        <v>Vinculación de personal sin cumplimiento de requisitos mínimos en beneficio particular o de un tercero.</v>
      </c>
      <c r="E51" s="445"/>
      <c r="F51" s="147" t="s">
        <v>676</v>
      </c>
      <c r="G51" s="4" t="s">
        <v>486</v>
      </c>
      <c r="H51" s="4" t="s">
        <v>678</v>
      </c>
      <c r="I51" s="4" t="s">
        <v>679</v>
      </c>
      <c r="J51" s="4" t="s">
        <v>680</v>
      </c>
      <c r="K51" s="4" t="s">
        <v>681</v>
      </c>
      <c r="L51" s="124" t="s">
        <v>682</v>
      </c>
      <c r="M51" s="148" t="s">
        <v>202</v>
      </c>
      <c r="N51" s="149">
        <f t="shared" si="31"/>
        <v>15</v>
      </c>
      <c r="O51" s="149" t="s">
        <v>208</v>
      </c>
      <c r="P51" s="149">
        <f t="shared" si="32"/>
        <v>15</v>
      </c>
      <c r="Q51" s="149" t="s">
        <v>211</v>
      </c>
      <c r="R51" s="149">
        <f t="shared" si="33"/>
        <v>15</v>
      </c>
      <c r="S51" s="149" t="s">
        <v>215</v>
      </c>
      <c r="T51" s="137">
        <f t="shared" si="34"/>
        <v>10</v>
      </c>
      <c r="U51" s="149" t="s">
        <v>218</v>
      </c>
      <c r="V51" s="149">
        <f t="shared" si="35"/>
        <v>15</v>
      </c>
      <c r="W51" s="149" t="s">
        <v>221</v>
      </c>
      <c r="X51" s="149">
        <f t="shared" si="36"/>
        <v>15</v>
      </c>
      <c r="Y51" s="149" t="s">
        <v>224</v>
      </c>
      <c r="Z51" s="149">
        <f t="shared" si="37"/>
        <v>10</v>
      </c>
      <c r="AA51" s="150">
        <f t="shared" si="38"/>
        <v>95</v>
      </c>
      <c r="AB51" s="151" t="str">
        <f t="shared" si="39"/>
        <v>Moderado</v>
      </c>
      <c r="AC51" s="152" t="s">
        <v>62</v>
      </c>
      <c r="AD51" s="153" t="str">
        <f t="shared" si="40"/>
        <v>Moderado</v>
      </c>
      <c r="AE51" s="154" t="str">
        <f t="shared" si="41"/>
        <v>50</v>
      </c>
      <c r="AF51" s="159">
        <f t="shared" si="44"/>
        <v>50</v>
      </c>
      <c r="AG51" s="160" t="str">
        <f t="shared" si="45"/>
        <v>Moderado</v>
      </c>
      <c r="AH51" s="161" t="s">
        <v>245</v>
      </c>
      <c r="AI51" s="162" t="s">
        <v>45</v>
      </c>
      <c r="AJ51" s="162" t="s">
        <v>247</v>
      </c>
      <c r="AK51" s="162" t="s">
        <v>37</v>
      </c>
      <c r="AL51" s="511" t="str">
        <f t="shared" si="46"/>
        <v>Extremo</v>
      </c>
      <c r="AM51" s="337"/>
      <c r="AN51" s="163" t="s">
        <v>459</v>
      </c>
    </row>
    <row r="52" spans="1:40" ht="65.25" customHeight="1" x14ac:dyDescent="0.25">
      <c r="A52" s="1"/>
      <c r="B52" s="437"/>
      <c r="C52" s="465"/>
      <c r="D52" s="395" t="str">
        <f>'3-IDENTIFICACIÓN DEL RIESGO'!N34</f>
        <v>Pérdida de documentación en los expedientes de procesos de investigación disciplinaria, en beneficio del o de los investigados.</v>
      </c>
      <c r="E52" s="428"/>
      <c r="F52" s="147" t="s">
        <v>687</v>
      </c>
      <c r="G52" s="4" t="s">
        <v>486</v>
      </c>
      <c r="H52" s="4" t="s">
        <v>688</v>
      </c>
      <c r="I52" s="4" t="s">
        <v>689</v>
      </c>
      <c r="J52" s="4" t="s">
        <v>690</v>
      </c>
      <c r="K52" s="4" t="s">
        <v>691</v>
      </c>
      <c r="L52" s="124" t="s">
        <v>692</v>
      </c>
      <c r="M52" s="148" t="s">
        <v>202</v>
      </c>
      <c r="N52" s="149">
        <f t="shared" si="31"/>
        <v>15</v>
      </c>
      <c r="O52" s="149" t="s">
        <v>208</v>
      </c>
      <c r="P52" s="149">
        <f t="shared" si="32"/>
        <v>15</v>
      </c>
      <c r="Q52" s="149" t="s">
        <v>211</v>
      </c>
      <c r="R52" s="149">
        <f t="shared" si="33"/>
        <v>15</v>
      </c>
      <c r="S52" s="149" t="s">
        <v>214</v>
      </c>
      <c r="T52" s="137">
        <f t="shared" si="34"/>
        <v>15</v>
      </c>
      <c r="U52" s="149" t="s">
        <v>218</v>
      </c>
      <c r="V52" s="149">
        <f t="shared" si="35"/>
        <v>15</v>
      </c>
      <c r="W52" s="149" t="s">
        <v>221</v>
      </c>
      <c r="X52" s="149">
        <f t="shared" si="36"/>
        <v>15</v>
      </c>
      <c r="Y52" s="149" t="s">
        <v>225</v>
      </c>
      <c r="Z52" s="149">
        <f t="shared" si="37"/>
        <v>5</v>
      </c>
      <c r="AA52" s="150">
        <f t="shared" si="38"/>
        <v>95</v>
      </c>
      <c r="AB52" s="151" t="str">
        <f t="shared" si="39"/>
        <v>Moderado</v>
      </c>
      <c r="AC52" s="152" t="s">
        <v>62</v>
      </c>
      <c r="AD52" s="153" t="str">
        <f t="shared" si="40"/>
        <v>Moderado</v>
      </c>
      <c r="AE52" s="154" t="str">
        <f t="shared" si="41"/>
        <v>50</v>
      </c>
      <c r="AF52" s="153">
        <f t="shared" si="44"/>
        <v>50</v>
      </c>
      <c r="AG52" s="155" t="str">
        <f t="shared" si="45"/>
        <v>Moderado</v>
      </c>
      <c r="AH52" s="156" t="s">
        <v>245</v>
      </c>
      <c r="AI52" s="157" t="s">
        <v>51</v>
      </c>
      <c r="AJ52" s="157" t="s">
        <v>247</v>
      </c>
      <c r="AK52" s="157" t="s">
        <v>37</v>
      </c>
      <c r="AL52" s="510" t="str">
        <f t="shared" si="46"/>
        <v>Extremo</v>
      </c>
      <c r="AM52" s="316"/>
      <c r="AN52" s="158" t="s">
        <v>459</v>
      </c>
    </row>
    <row r="53" spans="1:40" ht="77.25" customHeight="1" x14ac:dyDescent="0.25">
      <c r="A53" s="1"/>
      <c r="B53" s="437"/>
      <c r="C53" s="465"/>
      <c r="D53" s="395" t="str">
        <f>'3-IDENTIFICACIÓN DEL RIESGO'!N35</f>
        <v>Prescripción o caducidad de la acción disciplinaria en favor de los implicados</v>
      </c>
      <c r="E53" s="428"/>
      <c r="F53" s="147" t="s">
        <v>687</v>
      </c>
      <c r="G53" s="4" t="s">
        <v>486</v>
      </c>
      <c r="H53" s="4" t="s">
        <v>698</v>
      </c>
      <c r="I53" s="4" t="s">
        <v>699</v>
      </c>
      <c r="J53" s="4" t="s">
        <v>700</v>
      </c>
      <c r="K53" s="4" t="s">
        <v>701</v>
      </c>
      <c r="L53" s="124" t="s">
        <v>702</v>
      </c>
      <c r="M53" s="148" t="s">
        <v>202</v>
      </c>
      <c r="N53" s="149">
        <f t="shared" si="31"/>
        <v>15</v>
      </c>
      <c r="O53" s="149" t="s">
        <v>208</v>
      </c>
      <c r="P53" s="149">
        <f t="shared" si="32"/>
        <v>15</v>
      </c>
      <c r="Q53" s="149" t="s">
        <v>211</v>
      </c>
      <c r="R53" s="149">
        <f t="shared" si="33"/>
        <v>15</v>
      </c>
      <c r="S53" s="149" t="s">
        <v>215</v>
      </c>
      <c r="T53" s="137">
        <f t="shared" si="34"/>
        <v>10</v>
      </c>
      <c r="U53" s="149" t="s">
        <v>218</v>
      </c>
      <c r="V53" s="149">
        <f t="shared" si="35"/>
        <v>15</v>
      </c>
      <c r="W53" s="149" t="s">
        <v>221</v>
      </c>
      <c r="X53" s="149">
        <f t="shared" si="36"/>
        <v>15</v>
      </c>
      <c r="Y53" s="149" t="s">
        <v>225</v>
      </c>
      <c r="Z53" s="149">
        <f t="shared" si="37"/>
        <v>5</v>
      </c>
      <c r="AA53" s="150">
        <f t="shared" si="38"/>
        <v>90</v>
      </c>
      <c r="AB53" s="151" t="str">
        <f t="shared" si="39"/>
        <v>Moderado</v>
      </c>
      <c r="AC53" s="152" t="s">
        <v>62</v>
      </c>
      <c r="AD53" s="153" t="str">
        <f t="shared" si="40"/>
        <v>Moderado</v>
      </c>
      <c r="AE53" s="154" t="str">
        <f t="shared" si="41"/>
        <v>50</v>
      </c>
      <c r="AF53" s="153">
        <f t="shared" si="44"/>
        <v>50</v>
      </c>
      <c r="AG53" s="155" t="str">
        <f t="shared" si="45"/>
        <v>Moderado</v>
      </c>
      <c r="AH53" s="156" t="s">
        <v>245</v>
      </c>
      <c r="AI53" s="157" t="s">
        <v>51</v>
      </c>
      <c r="AJ53" s="157" t="s">
        <v>247</v>
      </c>
      <c r="AK53" s="157" t="s">
        <v>37</v>
      </c>
      <c r="AL53" s="512" t="str">
        <f t="shared" si="46"/>
        <v>Extremo</v>
      </c>
      <c r="AM53" s="316"/>
      <c r="AN53" s="158" t="s">
        <v>459</v>
      </c>
    </row>
    <row r="54" spans="1:40" ht="52.5" customHeight="1" x14ac:dyDescent="0.25">
      <c r="A54" s="1"/>
      <c r="B54" s="438"/>
      <c r="C54" s="385"/>
      <c r="D54" s="395" t="str">
        <f>'3-IDENTIFICACIÓN DEL RIESGO'!N36</f>
        <v>Pérdida o manipulación de  expedientes de historia laboral para beneficio personal o de tercero.</v>
      </c>
      <c r="E54" s="428"/>
      <c r="F54" s="147" t="s">
        <v>676</v>
      </c>
      <c r="G54" s="4" t="s">
        <v>486</v>
      </c>
      <c r="H54" s="4" t="s">
        <v>708</v>
      </c>
      <c r="I54" s="4" t="s">
        <v>545</v>
      </c>
      <c r="J54" s="4" t="s">
        <v>709</v>
      </c>
      <c r="K54" s="4" t="s">
        <v>710</v>
      </c>
      <c r="L54" s="124" t="s">
        <v>711</v>
      </c>
      <c r="M54" s="148" t="s">
        <v>202</v>
      </c>
      <c r="N54" s="149">
        <f t="shared" si="31"/>
        <v>15</v>
      </c>
      <c r="O54" s="149" t="s">
        <v>208</v>
      </c>
      <c r="P54" s="149">
        <f t="shared" si="32"/>
        <v>15</v>
      </c>
      <c r="Q54" s="149" t="s">
        <v>211</v>
      </c>
      <c r="R54" s="149">
        <f t="shared" si="33"/>
        <v>15</v>
      </c>
      <c r="S54" s="149" t="s">
        <v>215</v>
      </c>
      <c r="T54" s="137">
        <f t="shared" si="34"/>
        <v>10</v>
      </c>
      <c r="U54" s="149" t="s">
        <v>218</v>
      </c>
      <c r="V54" s="149">
        <f t="shared" si="35"/>
        <v>15</v>
      </c>
      <c r="W54" s="149" t="s">
        <v>221</v>
      </c>
      <c r="X54" s="149">
        <f t="shared" si="36"/>
        <v>15</v>
      </c>
      <c r="Y54" s="149" t="s">
        <v>224</v>
      </c>
      <c r="Z54" s="149">
        <f t="shared" si="37"/>
        <v>10</v>
      </c>
      <c r="AA54" s="150">
        <f t="shared" si="38"/>
        <v>95</v>
      </c>
      <c r="AB54" s="151" t="str">
        <f t="shared" si="39"/>
        <v>Moderado</v>
      </c>
      <c r="AC54" s="152" t="s">
        <v>62</v>
      </c>
      <c r="AD54" s="153" t="str">
        <f t="shared" si="40"/>
        <v>Moderado</v>
      </c>
      <c r="AE54" s="154" t="str">
        <f t="shared" si="41"/>
        <v>50</v>
      </c>
      <c r="AF54" s="153">
        <f t="shared" si="44"/>
        <v>50</v>
      </c>
      <c r="AG54" s="155" t="str">
        <f t="shared" si="45"/>
        <v>Moderado</v>
      </c>
      <c r="AH54" s="156" t="s">
        <v>245</v>
      </c>
      <c r="AI54" s="157" t="s">
        <v>51</v>
      </c>
      <c r="AJ54" s="157" t="s">
        <v>247</v>
      </c>
      <c r="AK54" s="157" t="s">
        <v>37</v>
      </c>
      <c r="AL54" s="510" t="str">
        <f t="shared" si="46"/>
        <v>Extremo</v>
      </c>
      <c r="AM54" s="316"/>
      <c r="AN54" s="158" t="s">
        <v>459</v>
      </c>
    </row>
    <row r="55" spans="1:40" ht="77.25" customHeight="1" x14ac:dyDescent="0.25">
      <c r="A55" s="1"/>
      <c r="B55" s="505" t="str">
        <f>'3-IDENTIFICACIÓN DEL RIESGO'!B37</f>
        <v>Apoyo Jurídico</v>
      </c>
      <c r="C55" s="506" t="str">
        <f>'3-IDENTIFICACIÓN DEL RIESGO'!E37</f>
        <v>1. Oficina Jurídica</v>
      </c>
      <c r="D55" s="395" t="str">
        <f>'3-IDENTIFICACIÓN DEL RIESGO'!N37</f>
        <v>Emitir conceptos y viabilidades jurídicas para  favorecer intereses propios o de terceros.</v>
      </c>
      <c r="E55" s="428"/>
      <c r="F55" s="147" t="s">
        <v>717</v>
      </c>
      <c r="G55" s="4" t="s">
        <v>718</v>
      </c>
      <c r="H55" s="4" t="s">
        <v>719</v>
      </c>
      <c r="I55" s="4" t="s">
        <v>720</v>
      </c>
      <c r="J55" s="4" t="s">
        <v>721</v>
      </c>
      <c r="K55" s="4" t="s">
        <v>722</v>
      </c>
      <c r="L55" s="124" t="s">
        <v>723</v>
      </c>
      <c r="M55" s="148" t="s">
        <v>202</v>
      </c>
      <c r="N55" s="149">
        <f t="shared" si="31"/>
        <v>15</v>
      </c>
      <c r="O55" s="149" t="s">
        <v>208</v>
      </c>
      <c r="P55" s="149">
        <f t="shared" si="32"/>
        <v>15</v>
      </c>
      <c r="Q55" s="149" t="s">
        <v>211</v>
      </c>
      <c r="R55" s="149">
        <f t="shared" si="33"/>
        <v>15</v>
      </c>
      <c r="S55" s="149" t="s">
        <v>214</v>
      </c>
      <c r="T55" s="137">
        <f t="shared" si="34"/>
        <v>15</v>
      </c>
      <c r="U55" s="149" t="s">
        <v>218</v>
      </c>
      <c r="V55" s="149">
        <f t="shared" si="35"/>
        <v>15</v>
      </c>
      <c r="W55" s="149" t="s">
        <v>221</v>
      </c>
      <c r="X55" s="149">
        <f t="shared" si="36"/>
        <v>15</v>
      </c>
      <c r="Y55" s="149" t="s">
        <v>224</v>
      </c>
      <c r="Z55" s="149">
        <f t="shared" si="37"/>
        <v>10</v>
      </c>
      <c r="AA55" s="150">
        <f t="shared" si="38"/>
        <v>100</v>
      </c>
      <c r="AB55" s="151" t="str">
        <f t="shared" si="39"/>
        <v>Fuerte</v>
      </c>
      <c r="AC55" s="152" t="s">
        <v>199</v>
      </c>
      <c r="AD55" s="153" t="str">
        <f t="shared" si="40"/>
        <v>Fuerte</v>
      </c>
      <c r="AE55" s="154" t="str">
        <f t="shared" si="41"/>
        <v>100</v>
      </c>
      <c r="AF55" s="153">
        <f t="shared" si="44"/>
        <v>100</v>
      </c>
      <c r="AG55" s="155" t="str">
        <f t="shared" si="45"/>
        <v>Fuerte</v>
      </c>
      <c r="AH55" s="156" t="s">
        <v>245</v>
      </c>
      <c r="AI55" s="157" t="s">
        <v>54</v>
      </c>
      <c r="AJ55" s="157" t="s">
        <v>247</v>
      </c>
      <c r="AK55" s="157" t="s">
        <v>37</v>
      </c>
      <c r="AL55" s="512" t="str">
        <f t="shared" si="46"/>
        <v>Extremo</v>
      </c>
      <c r="AM55" s="316"/>
      <c r="AN55" s="158" t="s">
        <v>459</v>
      </c>
    </row>
    <row r="56" spans="1:40" ht="78" customHeight="1" x14ac:dyDescent="0.25">
      <c r="A56" s="1"/>
      <c r="B56" s="437"/>
      <c r="C56" s="465"/>
      <c r="D56" s="395" t="str">
        <f>'3-IDENTIFICACIÓN DEL RIESGO'!N38</f>
        <v>Aplicación discrecional de normas para favorecer intereses de terceros</v>
      </c>
      <c r="E56" s="428"/>
      <c r="F56" s="147" t="s">
        <v>717</v>
      </c>
      <c r="G56" s="4" t="s">
        <v>718</v>
      </c>
      <c r="H56" s="4" t="s">
        <v>719</v>
      </c>
      <c r="I56" s="4" t="s">
        <v>720</v>
      </c>
      <c r="J56" s="4" t="s">
        <v>721</v>
      </c>
      <c r="K56" s="4" t="s">
        <v>722</v>
      </c>
      <c r="L56" s="124" t="s">
        <v>723</v>
      </c>
      <c r="M56" s="148" t="s">
        <v>202</v>
      </c>
      <c r="N56" s="149">
        <f t="shared" si="31"/>
        <v>15</v>
      </c>
      <c r="O56" s="149" t="s">
        <v>208</v>
      </c>
      <c r="P56" s="149">
        <f t="shared" si="32"/>
        <v>15</v>
      </c>
      <c r="Q56" s="149" t="s">
        <v>211</v>
      </c>
      <c r="R56" s="149">
        <f t="shared" si="33"/>
        <v>15</v>
      </c>
      <c r="S56" s="149" t="s">
        <v>215</v>
      </c>
      <c r="T56" s="137">
        <f t="shared" si="34"/>
        <v>10</v>
      </c>
      <c r="U56" s="149" t="s">
        <v>218</v>
      </c>
      <c r="V56" s="149">
        <f t="shared" si="35"/>
        <v>15</v>
      </c>
      <c r="W56" s="149" t="s">
        <v>221</v>
      </c>
      <c r="X56" s="149">
        <f t="shared" si="36"/>
        <v>15</v>
      </c>
      <c r="Y56" s="149" t="s">
        <v>224</v>
      </c>
      <c r="Z56" s="149">
        <f t="shared" si="37"/>
        <v>10</v>
      </c>
      <c r="AA56" s="150">
        <f t="shared" si="38"/>
        <v>95</v>
      </c>
      <c r="AB56" s="151" t="str">
        <f t="shared" si="39"/>
        <v>Moderado</v>
      </c>
      <c r="AC56" s="152" t="s">
        <v>62</v>
      </c>
      <c r="AD56" s="153" t="str">
        <f t="shared" si="40"/>
        <v>Moderado</v>
      </c>
      <c r="AE56" s="154" t="str">
        <f t="shared" si="41"/>
        <v>50</v>
      </c>
      <c r="AF56" s="153">
        <f t="shared" si="44"/>
        <v>50</v>
      </c>
      <c r="AG56" s="155" t="str">
        <f t="shared" si="45"/>
        <v>Moderado</v>
      </c>
      <c r="AH56" s="156" t="s">
        <v>245</v>
      </c>
      <c r="AI56" s="157" t="s">
        <v>45</v>
      </c>
      <c r="AJ56" s="157" t="s">
        <v>247</v>
      </c>
      <c r="AK56" s="157" t="s">
        <v>37</v>
      </c>
      <c r="AL56" s="512" t="str">
        <f t="shared" si="46"/>
        <v>Extremo</v>
      </c>
      <c r="AM56" s="316"/>
      <c r="AN56" s="158" t="s">
        <v>459</v>
      </c>
    </row>
    <row r="57" spans="1:40" ht="91.5" customHeight="1" x14ac:dyDescent="0.25">
      <c r="A57" s="1"/>
      <c r="B57" s="437"/>
      <c r="C57" s="465"/>
      <c r="D57" s="395" t="str">
        <f>'3-IDENTIFICACIÓN DEL RIESGO'!N39</f>
        <v>Dilatar o no ejecutar las acciones de cobro coactivo para favorecer intereses propios o de terceros</v>
      </c>
      <c r="E57" s="428"/>
      <c r="F57" s="147" t="s">
        <v>730</v>
      </c>
      <c r="G57" s="4" t="s">
        <v>731</v>
      </c>
      <c r="H57" s="4" t="s">
        <v>732</v>
      </c>
      <c r="I57" s="4" t="s">
        <v>733</v>
      </c>
      <c r="J57" s="4" t="s">
        <v>734</v>
      </c>
      <c r="K57" s="4" t="s">
        <v>722</v>
      </c>
      <c r="L57" s="124" t="s">
        <v>735</v>
      </c>
      <c r="M57" s="148" t="s">
        <v>202</v>
      </c>
      <c r="N57" s="149">
        <f t="shared" si="31"/>
        <v>15</v>
      </c>
      <c r="O57" s="149" t="s">
        <v>208</v>
      </c>
      <c r="P57" s="149">
        <f t="shared" si="32"/>
        <v>15</v>
      </c>
      <c r="Q57" s="149" t="s">
        <v>211</v>
      </c>
      <c r="R57" s="149">
        <f t="shared" si="33"/>
        <v>15</v>
      </c>
      <c r="S57" s="149" t="s">
        <v>214</v>
      </c>
      <c r="T57" s="137">
        <f t="shared" si="34"/>
        <v>15</v>
      </c>
      <c r="U57" s="149" t="s">
        <v>218</v>
      </c>
      <c r="V57" s="149">
        <f t="shared" si="35"/>
        <v>15</v>
      </c>
      <c r="W57" s="149" t="s">
        <v>221</v>
      </c>
      <c r="X57" s="149">
        <f t="shared" si="36"/>
        <v>15</v>
      </c>
      <c r="Y57" s="149" t="s">
        <v>224</v>
      </c>
      <c r="Z57" s="149">
        <f t="shared" si="37"/>
        <v>10</v>
      </c>
      <c r="AA57" s="150">
        <f t="shared" si="38"/>
        <v>100</v>
      </c>
      <c r="AB57" s="151" t="str">
        <f t="shared" si="39"/>
        <v>Fuerte</v>
      </c>
      <c r="AC57" s="152" t="s">
        <v>199</v>
      </c>
      <c r="AD57" s="153" t="str">
        <f t="shared" si="40"/>
        <v>Fuerte</v>
      </c>
      <c r="AE57" s="154" t="str">
        <f t="shared" si="41"/>
        <v>100</v>
      </c>
      <c r="AF57" s="153">
        <f t="shared" si="44"/>
        <v>100</v>
      </c>
      <c r="AG57" s="155" t="str">
        <f t="shared" si="45"/>
        <v>Fuerte</v>
      </c>
      <c r="AH57" s="156" t="s">
        <v>245</v>
      </c>
      <c r="AI57" s="157" t="s">
        <v>54</v>
      </c>
      <c r="AJ57" s="157" t="s">
        <v>247</v>
      </c>
      <c r="AK57" s="157" t="s">
        <v>63</v>
      </c>
      <c r="AL57" s="512" t="str">
        <f t="shared" si="46"/>
        <v>Alto</v>
      </c>
      <c r="AM57" s="316"/>
      <c r="AN57" s="158" t="s">
        <v>459</v>
      </c>
    </row>
    <row r="58" spans="1:40" ht="91.5" customHeight="1" x14ac:dyDescent="0.25">
      <c r="A58" s="1"/>
      <c r="B58" s="438"/>
      <c r="C58" s="385"/>
      <c r="D58" s="395" t="str">
        <f>'3-IDENTIFICACIÓN DEL RIESGO'!N40</f>
        <v>Orientar  la defensa jurídica de la ANT o algunas de sus actuaciones en perjuicio de sus intereses para favorecer a un tercero.</v>
      </c>
      <c r="E58" s="428"/>
      <c r="F58" s="147" t="s">
        <v>730</v>
      </c>
      <c r="G58" s="4" t="s">
        <v>740</v>
      </c>
      <c r="H58" s="4" t="s">
        <v>741</v>
      </c>
      <c r="I58" s="4" t="s">
        <v>743</v>
      </c>
      <c r="J58" s="4" t="s">
        <v>734</v>
      </c>
      <c r="K58" s="4" t="s">
        <v>722</v>
      </c>
      <c r="L58" s="124" t="s">
        <v>744</v>
      </c>
      <c r="M58" s="148" t="s">
        <v>202</v>
      </c>
      <c r="N58" s="149">
        <f t="shared" si="31"/>
        <v>15</v>
      </c>
      <c r="O58" s="149" t="s">
        <v>208</v>
      </c>
      <c r="P58" s="149">
        <f t="shared" si="32"/>
        <v>15</v>
      </c>
      <c r="Q58" s="149" t="s">
        <v>211</v>
      </c>
      <c r="R58" s="149">
        <f t="shared" si="33"/>
        <v>15</v>
      </c>
      <c r="S58" s="149" t="s">
        <v>214</v>
      </c>
      <c r="T58" s="137">
        <f t="shared" si="34"/>
        <v>15</v>
      </c>
      <c r="U58" s="149" t="s">
        <v>218</v>
      </c>
      <c r="V58" s="149">
        <f t="shared" si="35"/>
        <v>15</v>
      </c>
      <c r="W58" s="149" t="s">
        <v>221</v>
      </c>
      <c r="X58" s="149">
        <f t="shared" si="36"/>
        <v>15</v>
      </c>
      <c r="Y58" s="149" t="s">
        <v>224</v>
      </c>
      <c r="Z58" s="149">
        <f t="shared" si="37"/>
        <v>10</v>
      </c>
      <c r="AA58" s="150">
        <f t="shared" si="38"/>
        <v>100</v>
      </c>
      <c r="AB58" s="151" t="str">
        <f t="shared" si="39"/>
        <v>Fuerte</v>
      </c>
      <c r="AC58" s="152" t="s">
        <v>199</v>
      </c>
      <c r="AD58" s="153" t="str">
        <f t="shared" si="40"/>
        <v>Fuerte</v>
      </c>
      <c r="AE58" s="154" t="str">
        <f t="shared" si="41"/>
        <v>100</v>
      </c>
      <c r="AF58" s="153">
        <f t="shared" si="44"/>
        <v>100</v>
      </c>
      <c r="AG58" s="155" t="str">
        <f t="shared" si="45"/>
        <v>Fuerte</v>
      </c>
      <c r="AH58" s="156" t="s">
        <v>245</v>
      </c>
      <c r="AI58" s="157" t="s">
        <v>54</v>
      </c>
      <c r="AJ58" s="157" t="s">
        <v>247</v>
      </c>
      <c r="AK58" s="157" t="s">
        <v>37</v>
      </c>
      <c r="AL58" s="512" t="str">
        <f t="shared" si="46"/>
        <v>Extremo</v>
      </c>
      <c r="AM58" s="316"/>
      <c r="AN58" s="158" t="s">
        <v>459</v>
      </c>
    </row>
    <row r="59" spans="1:40" ht="226.5" customHeight="1" x14ac:dyDescent="0.25">
      <c r="A59" s="1"/>
      <c r="B59" s="505" t="str">
        <f>'3-IDENTIFICACIÓN DEL RIESGO'!B41</f>
        <v>Adquisición de Bienes y Servicios</v>
      </c>
      <c r="C59" s="506" t="str">
        <f>'3-IDENTIFICACIÓN DEL RIESGO'!E41</f>
        <v>1. Subdirección Administrativa y Financiera.
2. Secretaría General.</v>
      </c>
      <c r="D59" s="395" t="str">
        <f>'3-IDENTIFICACIÓN DEL RIESGO'!N41</f>
        <v>Celebración indebida de contratos en beneficio particular o un tercero</v>
      </c>
      <c r="E59" s="428"/>
      <c r="F59" s="147" t="s">
        <v>746</v>
      </c>
      <c r="G59" s="4" t="s">
        <v>747</v>
      </c>
      <c r="H59" s="4" t="s">
        <v>748</v>
      </c>
      <c r="I59" s="4" t="s">
        <v>749</v>
      </c>
      <c r="J59" s="4" t="s">
        <v>750</v>
      </c>
      <c r="K59" s="4" t="s">
        <v>751</v>
      </c>
      <c r="L59" s="124" t="s">
        <v>752</v>
      </c>
      <c r="M59" s="148" t="s">
        <v>202</v>
      </c>
      <c r="N59" s="149">
        <f t="shared" si="31"/>
        <v>15</v>
      </c>
      <c r="O59" s="149" t="s">
        <v>208</v>
      </c>
      <c r="P59" s="149">
        <f t="shared" si="32"/>
        <v>15</v>
      </c>
      <c r="Q59" s="149" t="s">
        <v>211</v>
      </c>
      <c r="R59" s="149">
        <f t="shared" si="33"/>
        <v>15</v>
      </c>
      <c r="S59" s="149" t="s">
        <v>214</v>
      </c>
      <c r="T59" s="137">
        <f t="shared" si="34"/>
        <v>15</v>
      </c>
      <c r="U59" s="149" t="s">
        <v>218</v>
      </c>
      <c r="V59" s="149">
        <f t="shared" si="35"/>
        <v>15</v>
      </c>
      <c r="W59" s="149" t="s">
        <v>221</v>
      </c>
      <c r="X59" s="149">
        <f t="shared" si="36"/>
        <v>15</v>
      </c>
      <c r="Y59" s="149" t="s">
        <v>224</v>
      </c>
      <c r="Z59" s="149">
        <f t="shared" si="37"/>
        <v>10</v>
      </c>
      <c r="AA59" s="150">
        <f t="shared" si="38"/>
        <v>100</v>
      </c>
      <c r="AB59" s="151" t="str">
        <f t="shared" si="39"/>
        <v>Fuerte</v>
      </c>
      <c r="AC59" s="152" t="s">
        <v>199</v>
      </c>
      <c r="AD59" s="153" t="str">
        <f t="shared" si="40"/>
        <v>Fuerte</v>
      </c>
      <c r="AE59" s="154" t="str">
        <f t="shared" si="41"/>
        <v>100</v>
      </c>
      <c r="AF59" s="153">
        <f t="shared" si="44"/>
        <v>100</v>
      </c>
      <c r="AG59" s="155" t="str">
        <f t="shared" si="45"/>
        <v>Fuerte</v>
      </c>
      <c r="AH59" s="156" t="s">
        <v>245</v>
      </c>
      <c r="AI59" s="157" t="s">
        <v>54</v>
      </c>
      <c r="AJ59" s="157" t="s">
        <v>247</v>
      </c>
      <c r="AK59" s="157" t="s">
        <v>37</v>
      </c>
      <c r="AL59" s="512" t="str">
        <f t="shared" si="46"/>
        <v>Extremo</v>
      </c>
      <c r="AM59" s="316"/>
      <c r="AN59" s="158" t="s">
        <v>459</v>
      </c>
    </row>
    <row r="60" spans="1:40" ht="199.5" customHeight="1" x14ac:dyDescent="0.25">
      <c r="A60" s="1"/>
      <c r="B60" s="438"/>
      <c r="C60" s="385"/>
      <c r="D60" s="395" t="str">
        <f>'3-IDENTIFICACIÓN DEL RIESGO'!N42</f>
        <v>Aprobación informes y pagos de contratistas con conocimiento  del incumplimiento del objeto y/o obligaciones contractuales en beneficio particular o de terceros.</v>
      </c>
      <c r="E60" s="428"/>
      <c r="F60" s="147" t="s">
        <v>754</v>
      </c>
      <c r="G60" s="4" t="s">
        <v>755</v>
      </c>
      <c r="H60" s="4" t="s">
        <v>756</v>
      </c>
      <c r="I60" s="4" t="s">
        <v>757</v>
      </c>
      <c r="J60" s="4" t="s">
        <v>758</v>
      </c>
      <c r="K60" s="4" t="s">
        <v>759</v>
      </c>
      <c r="L60" s="124" t="s">
        <v>760</v>
      </c>
      <c r="M60" s="148" t="s">
        <v>202</v>
      </c>
      <c r="N60" s="149">
        <f t="shared" si="31"/>
        <v>15</v>
      </c>
      <c r="O60" s="149" t="s">
        <v>208</v>
      </c>
      <c r="P60" s="149">
        <f t="shared" si="32"/>
        <v>15</v>
      </c>
      <c r="Q60" s="149" t="s">
        <v>211</v>
      </c>
      <c r="R60" s="149">
        <f t="shared" si="33"/>
        <v>15</v>
      </c>
      <c r="S60" s="149" t="s">
        <v>214</v>
      </c>
      <c r="T60" s="137">
        <f t="shared" si="34"/>
        <v>15</v>
      </c>
      <c r="U60" s="149" t="s">
        <v>218</v>
      </c>
      <c r="V60" s="149">
        <f t="shared" si="35"/>
        <v>15</v>
      </c>
      <c r="W60" s="149" t="s">
        <v>221</v>
      </c>
      <c r="X60" s="149">
        <f t="shared" si="36"/>
        <v>15</v>
      </c>
      <c r="Y60" s="149" t="s">
        <v>224</v>
      </c>
      <c r="Z60" s="149">
        <f t="shared" si="37"/>
        <v>10</v>
      </c>
      <c r="AA60" s="150">
        <f t="shared" si="38"/>
        <v>100</v>
      </c>
      <c r="AB60" s="151" t="str">
        <f t="shared" si="39"/>
        <v>Fuerte</v>
      </c>
      <c r="AC60" s="152" t="s">
        <v>199</v>
      </c>
      <c r="AD60" s="153" t="str">
        <f t="shared" si="40"/>
        <v>Fuerte</v>
      </c>
      <c r="AE60" s="154" t="str">
        <f t="shared" si="41"/>
        <v>100</v>
      </c>
      <c r="AF60" s="153">
        <f t="shared" si="44"/>
        <v>100</v>
      </c>
      <c r="AG60" s="155" t="str">
        <f t="shared" si="45"/>
        <v>Fuerte</v>
      </c>
      <c r="AH60" s="156" t="s">
        <v>245</v>
      </c>
      <c r="AI60" s="157" t="s">
        <v>54</v>
      </c>
      <c r="AJ60" s="157" t="s">
        <v>247</v>
      </c>
      <c r="AK60" s="157" t="s">
        <v>37</v>
      </c>
      <c r="AL60" s="510" t="str">
        <f t="shared" si="46"/>
        <v>Extremo</v>
      </c>
      <c r="AM60" s="316"/>
      <c r="AN60" s="158" t="s">
        <v>459</v>
      </c>
    </row>
    <row r="61" spans="1:40" ht="63" customHeight="1" x14ac:dyDescent="0.25">
      <c r="A61" s="1"/>
      <c r="B61" s="505" t="str">
        <f>'3-IDENTIFICACIÓN DEL RIESGO'!B43</f>
        <v>Administración de Bienes y Servicios</v>
      </c>
      <c r="C61" s="506" t="str">
        <f>'3-IDENTIFICACIÓN DEL RIESGO'!E43</f>
        <v>1. Subdirección Administrativa y Financiera.
2. Secretaría General.</v>
      </c>
      <c r="D61" s="395" t="str">
        <f>'3-IDENTIFICACIÓN DEL RIESGO'!N43</f>
        <v>Pérdida o uso indebido de bienes devolutivos de la ANT para beneficio personal o de tercero</v>
      </c>
      <c r="E61" s="428"/>
      <c r="F61" s="147" t="s">
        <v>768</v>
      </c>
      <c r="G61" s="4" t="s">
        <v>479</v>
      </c>
      <c r="H61" s="4" t="s">
        <v>772</v>
      </c>
      <c r="I61" s="4" t="s">
        <v>773</v>
      </c>
      <c r="J61" s="4" t="s">
        <v>774</v>
      </c>
      <c r="K61" s="4" t="s">
        <v>775</v>
      </c>
      <c r="L61" s="124" t="s">
        <v>776</v>
      </c>
      <c r="M61" s="148" t="s">
        <v>202</v>
      </c>
      <c r="N61" s="149">
        <f t="shared" si="31"/>
        <v>15</v>
      </c>
      <c r="O61" s="149" t="s">
        <v>208</v>
      </c>
      <c r="P61" s="149">
        <f t="shared" si="32"/>
        <v>15</v>
      </c>
      <c r="Q61" s="149" t="s">
        <v>211</v>
      </c>
      <c r="R61" s="149">
        <f t="shared" si="33"/>
        <v>15</v>
      </c>
      <c r="S61" s="149" t="s">
        <v>214</v>
      </c>
      <c r="T61" s="137">
        <f t="shared" si="34"/>
        <v>15</v>
      </c>
      <c r="U61" s="149" t="s">
        <v>218</v>
      </c>
      <c r="V61" s="149">
        <f t="shared" si="35"/>
        <v>15</v>
      </c>
      <c r="W61" s="149" t="s">
        <v>221</v>
      </c>
      <c r="X61" s="149">
        <f t="shared" si="36"/>
        <v>15</v>
      </c>
      <c r="Y61" s="149" t="s">
        <v>224</v>
      </c>
      <c r="Z61" s="149">
        <f t="shared" si="37"/>
        <v>10</v>
      </c>
      <c r="AA61" s="150">
        <f t="shared" si="38"/>
        <v>100</v>
      </c>
      <c r="AB61" s="151" t="str">
        <f t="shared" si="39"/>
        <v>Fuerte</v>
      </c>
      <c r="AC61" s="152" t="s">
        <v>199</v>
      </c>
      <c r="AD61" s="153" t="str">
        <f t="shared" si="40"/>
        <v>Fuerte</v>
      </c>
      <c r="AE61" s="154" t="str">
        <f t="shared" si="41"/>
        <v>100</v>
      </c>
      <c r="AF61" s="153">
        <f t="shared" si="44"/>
        <v>100</v>
      </c>
      <c r="AG61" s="155" t="str">
        <f t="shared" si="45"/>
        <v>Fuerte</v>
      </c>
      <c r="AH61" s="156" t="s">
        <v>245</v>
      </c>
      <c r="AI61" s="157" t="s">
        <v>54</v>
      </c>
      <c r="AJ61" s="157" t="s">
        <v>247</v>
      </c>
      <c r="AK61" s="157" t="s">
        <v>37</v>
      </c>
      <c r="AL61" s="512" t="str">
        <f t="shared" si="46"/>
        <v>Extremo</v>
      </c>
      <c r="AM61" s="316"/>
      <c r="AN61" s="158" t="s">
        <v>459</v>
      </c>
    </row>
    <row r="62" spans="1:40" ht="98.25" customHeight="1" x14ac:dyDescent="0.25">
      <c r="A62" s="1"/>
      <c r="B62" s="438"/>
      <c r="C62" s="385"/>
      <c r="D62" s="395" t="str">
        <f>'3-IDENTIFICACIÓN DEL RIESGO'!N44</f>
        <v>Pérdida o manipulación de expedientes con información institucional beneficio particular o de un tercero</v>
      </c>
      <c r="E62" s="428"/>
      <c r="F62" s="147" t="s">
        <v>786</v>
      </c>
      <c r="G62" s="4" t="s">
        <v>787</v>
      </c>
      <c r="H62" s="4" t="s">
        <v>788</v>
      </c>
      <c r="I62" s="4" t="s">
        <v>789</v>
      </c>
      <c r="J62" s="4" t="s">
        <v>790</v>
      </c>
      <c r="K62" s="4" t="s">
        <v>791</v>
      </c>
      <c r="L62" s="124" t="s">
        <v>792</v>
      </c>
      <c r="M62" s="148" t="s">
        <v>202</v>
      </c>
      <c r="N62" s="149">
        <f t="shared" si="31"/>
        <v>15</v>
      </c>
      <c r="O62" s="149" t="s">
        <v>208</v>
      </c>
      <c r="P62" s="149">
        <f t="shared" si="32"/>
        <v>15</v>
      </c>
      <c r="Q62" s="149" t="s">
        <v>211</v>
      </c>
      <c r="R62" s="149">
        <f t="shared" si="33"/>
        <v>15</v>
      </c>
      <c r="S62" s="149" t="s">
        <v>214</v>
      </c>
      <c r="T62" s="137">
        <f t="shared" si="34"/>
        <v>15</v>
      </c>
      <c r="U62" s="149" t="s">
        <v>218</v>
      </c>
      <c r="V62" s="149">
        <f t="shared" si="35"/>
        <v>15</v>
      </c>
      <c r="W62" s="149" t="s">
        <v>221</v>
      </c>
      <c r="X62" s="149">
        <f t="shared" si="36"/>
        <v>15</v>
      </c>
      <c r="Y62" s="149" t="s">
        <v>224</v>
      </c>
      <c r="Z62" s="149">
        <f t="shared" si="37"/>
        <v>10</v>
      </c>
      <c r="AA62" s="150">
        <f t="shared" si="38"/>
        <v>100</v>
      </c>
      <c r="AB62" s="151" t="str">
        <f t="shared" si="39"/>
        <v>Fuerte</v>
      </c>
      <c r="AC62" s="152" t="s">
        <v>199</v>
      </c>
      <c r="AD62" s="153" t="str">
        <f t="shared" si="40"/>
        <v>Fuerte</v>
      </c>
      <c r="AE62" s="154" t="str">
        <f t="shared" si="41"/>
        <v>100</v>
      </c>
      <c r="AF62" s="153">
        <f t="shared" si="44"/>
        <v>100</v>
      </c>
      <c r="AG62" s="155" t="str">
        <f t="shared" si="45"/>
        <v>Fuerte</v>
      </c>
      <c r="AH62" s="156" t="s">
        <v>245</v>
      </c>
      <c r="AI62" s="157" t="s">
        <v>51</v>
      </c>
      <c r="AJ62" s="157" t="s">
        <v>247</v>
      </c>
      <c r="AK62" s="157" t="s">
        <v>37</v>
      </c>
      <c r="AL62" s="510" t="str">
        <f t="shared" si="46"/>
        <v>Extremo</v>
      </c>
      <c r="AM62" s="316"/>
      <c r="AN62" s="158" t="s">
        <v>459</v>
      </c>
    </row>
    <row r="63" spans="1:40" ht="92.25" customHeight="1" x14ac:dyDescent="0.25">
      <c r="A63" s="1"/>
      <c r="B63" s="230" t="str">
        <f>'3-IDENTIFICACIÓN DEL RIESGO'!B45</f>
        <v>Gestión Financiera</v>
      </c>
      <c r="C63" s="231" t="str">
        <f>'3-IDENTIFICACIÓN DEL RIESGO'!E45</f>
        <v xml:space="preserve">1. Secretaría General.
2. Subdirección Administrativa y Financiera.
3. Subdirección de Administracion de Tierras de la Nación.
4. Oficina de Planeación </v>
      </c>
      <c r="D63" s="515" t="str">
        <f>'3-IDENTIFICACIÓN DEL RIESGO'!N45</f>
        <v>Constitución de obligaciones y/o pagos realizados por la ANT, sin el cumplimiento de requisitos legales, presupuestales y contables, en beneficio de un particular.</v>
      </c>
      <c r="E63" s="516"/>
      <c r="F63" s="233" t="s">
        <v>800</v>
      </c>
      <c r="G63" s="232" t="s">
        <v>486</v>
      </c>
      <c r="H63" s="232" t="s">
        <v>802</v>
      </c>
      <c r="I63" s="232" t="s">
        <v>803</v>
      </c>
      <c r="J63" s="232" t="s">
        <v>805</v>
      </c>
      <c r="K63" s="232" t="s">
        <v>807</v>
      </c>
      <c r="L63" s="234" t="s">
        <v>809</v>
      </c>
      <c r="M63" s="235" t="s">
        <v>202</v>
      </c>
      <c r="N63" s="236">
        <f t="shared" si="31"/>
        <v>15</v>
      </c>
      <c r="O63" s="236" t="s">
        <v>208</v>
      </c>
      <c r="P63" s="236">
        <f t="shared" si="32"/>
        <v>15</v>
      </c>
      <c r="Q63" s="236" t="s">
        <v>211</v>
      </c>
      <c r="R63" s="236">
        <f t="shared" si="33"/>
        <v>15</v>
      </c>
      <c r="S63" s="236" t="s">
        <v>215</v>
      </c>
      <c r="T63" s="237">
        <f t="shared" si="34"/>
        <v>10</v>
      </c>
      <c r="U63" s="236" t="s">
        <v>218</v>
      </c>
      <c r="V63" s="236">
        <f t="shared" si="35"/>
        <v>15</v>
      </c>
      <c r="W63" s="236" t="s">
        <v>221</v>
      </c>
      <c r="X63" s="236">
        <f t="shared" si="36"/>
        <v>15</v>
      </c>
      <c r="Y63" s="236" t="s">
        <v>224</v>
      </c>
      <c r="Z63" s="236">
        <f t="shared" si="37"/>
        <v>10</v>
      </c>
      <c r="AA63" s="239">
        <f t="shared" si="38"/>
        <v>95</v>
      </c>
      <c r="AB63" s="240" t="str">
        <f t="shared" si="39"/>
        <v>Moderado</v>
      </c>
      <c r="AC63" s="242" t="s">
        <v>62</v>
      </c>
      <c r="AD63" s="243" t="str">
        <f t="shared" si="40"/>
        <v>Moderado</v>
      </c>
      <c r="AE63" s="244" t="str">
        <f t="shared" si="41"/>
        <v>50</v>
      </c>
      <c r="AF63" s="243">
        <f t="shared" si="44"/>
        <v>50</v>
      </c>
      <c r="AG63" s="245" t="str">
        <f t="shared" si="45"/>
        <v>Moderado</v>
      </c>
      <c r="AH63" s="246" t="s">
        <v>245</v>
      </c>
      <c r="AI63" s="247" t="s">
        <v>34</v>
      </c>
      <c r="AJ63" s="247" t="s">
        <v>247</v>
      </c>
      <c r="AK63" s="247" t="s">
        <v>37</v>
      </c>
      <c r="AL63" s="513" t="str">
        <f t="shared" si="46"/>
        <v>Extremo</v>
      </c>
      <c r="AM63" s="514"/>
      <c r="AN63" s="248" t="s">
        <v>459</v>
      </c>
    </row>
    <row r="64" spans="1:40" ht="15.75" customHeight="1" x14ac:dyDescent="0.3">
      <c r="A64" s="1"/>
      <c r="B64" s="7"/>
      <c r="C64" s="42"/>
      <c r="D64" s="42"/>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92"/>
      <c r="AG64" s="92"/>
      <c r="AH64" s="43"/>
      <c r="AI64" s="43"/>
      <c r="AJ64" s="43"/>
      <c r="AK64" s="43"/>
      <c r="AL64" s="8"/>
      <c r="AM64" s="8"/>
      <c r="AN64" s="9"/>
    </row>
    <row r="65" spans="1:40" ht="15.75" customHeight="1" x14ac:dyDescent="0.25">
      <c r="A65" s="1"/>
      <c r="B65" s="7"/>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249"/>
      <c r="AG65" s="249"/>
      <c r="AH65" s="8"/>
      <c r="AI65" s="8"/>
      <c r="AJ65" s="8"/>
      <c r="AK65" s="8"/>
      <c r="AL65" s="8"/>
      <c r="AM65" s="8"/>
      <c r="AN65" s="9"/>
    </row>
    <row r="66" spans="1:40" ht="42.75" customHeight="1" x14ac:dyDescent="0.25">
      <c r="A66" s="1"/>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50"/>
      <c r="AG66" s="250"/>
      <c r="AH66" s="23"/>
      <c r="AI66" s="23"/>
      <c r="AJ66" s="23"/>
      <c r="AK66" s="23"/>
      <c r="AL66" s="23"/>
      <c r="AM66" s="23"/>
      <c r="AN66" s="25"/>
    </row>
    <row r="67" spans="1:4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22"/>
      <c r="AG67" s="122"/>
      <c r="AH67" s="1"/>
      <c r="AI67" s="1"/>
      <c r="AJ67" s="1"/>
      <c r="AK67" s="1"/>
      <c r="AL67" s="1"/>
      <c r="AM67" s="1"/>
      <c r="AN67" s="1"/>
    </row>
    <row r="68" spans="1:4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22"/>
      <c r="AG68" s="122"/>
      <c r="AH68" s="1"/>
      <c r="AI68" s="1"/>
      <c r="AJ68" s="1"/>
      <c r="AK68" s="1"/>
      <c r="AL68" s="1"/>
      <c r="AM68" s="1"/>
      <c r="AN68" s="1"/>
    </row>
    <row r="69" spans="1:4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22"/>
      <c r="AG69" s="122"/>
      <c r="AH69" s="1"/>
      <c r="AI69" s="1"/>
      <c r="AJ69" s="1"/>
      <c r="AK69" s="1"/>
      <c r="AL69" s="1"/>
      <c r="AM69" s="1"/>
      <c r="AN69" s="1"/>
    </row>
    <row r="70" spans="1:4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22"/>
      <c r="AG70" s="122"/>
      <c r="AH70" s="1"/>
      <c r="AI70" s="1"/>
      <c r="AJ70" s="1"/>
      <c r="AK70" s="1"/>
      <c r="AL70" s="1"/>
      <c r="AM70" s="1"/>
      <c r="AN70" s="1"/>
    </row>
    <row r="71" spans="1:4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22"/>
      <c r="AG71" s="122"/>
      <c r="AH71" s="1"/>
      <c r="AI71" s="1"/>
      <c r="AJ71" s="1"/>
      <c r="AK71" s="1"/>
      <c r="AL71" s="1"/>
      <c r="AM71" s="1"/>
      <c r="AN71" s="1"/>
    </row>
    <row r="72" spans="1:4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22"/>
      <c r="AG72" s="122"/>
      <c r="AH72" s="1"/>
      <c r="AI72" s="1"/>
      <c r="AJ72" s="1"/>
      <c r="AK72" s="1"/>
      <c r="AL72" s="1"/>
      <c r="AM72" s="1"/>
      <c r="AN72" s="1"/>
    </row>
    <row r="73" spans="1:4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22"/>
      <c r="AG73" s="122"/>
      <c r="AH73" s="1"/>
      <c r="AI73" s="1"/>
      <c r="AJ73" s="1"/>
      <c r="AK73" s="1"/>
      <c r="AL73" s="1"/>
      <c r="AM73" s="1"/>
      <c r="AN73" s="1"/>
    </row>
    <row r="74" spans="1:4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22"/>
      <c r="AG74" s="122"/>
      <c r="AH74" s="1"/>
      <c r="AI74" s="1"/>
      <c r="AJ74" s="1"/>
      <c r="AK74" s="1"/>
      <c r="AL74" s="1"/>
      <c r="AM74" s="1"/>
      <c r="AN74" s="1"/>
    </row>
    <row r="75" spans="1:4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22"/>
      <c r="AG75" s="122"/>
      <c r="AH75" s="1"/>
      <c r="AI75" s="1"/>
      <c r="AJ75" s="1"/>
      <c r="AK75" s="1"/>
      <c r="AL75" s="1"/>
      <c r="AM75" s="1"/>
      <c r="AN75" s="1"/>
    </row>
    <row r="76" spans="1:4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22"/>
      <c r="AG76" s="122"/>
      <c r="AH76" s="1"/>
      <c r="AI76" s="1"/>
      <c r="AJ76" s="1"/>
      <c r="AK76" s="1"/>
      <c r="AL76" s="1"/>
      <c r="AM76" s="1"/>
      <c r="AN76" s="1"/>
    </row>
    <row r="77" spans="1:4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22"/>
      <c r="AG77" s="122"/>
      <c r="AH77" s="1"/>
      <c r="AI77" s="1"/>
      <c r="AJ77" s="1"/>
      <c r="AK77" s="1"/>
      <c r="AL77" s="1"/>
      <c r="AM77" s="1"/>
      <c r="AN77" s="1"/>
    </row>
    <row r="78" spans="1:4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22"/>
      <c r="AG78" s="122"/>
      <c r="AH78" s="1"/>
      <c r="AI78" s="1"/>
      <c r="AJ78" s="1"/>
      <c r="AK78" s="1"/>
      <c r="AL78" s="1"/>
      <c r="AM78" s="1"/>
      <c r="AN78" s="1"/>
    </row>
    <row r="79" spans="1:4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22"/>
      <c r="AG79" s="122"/>
      <c r="AH79" s="1"/>
      <c r="AI79" s="1"/>
      <c r="AJ79" s="1"/>
      <c r="AK79" s="1"/>
      <c r="AL79" s="1"/>
      <c r="AM79" s="1"/>
      <c r="AN79" s="1"/>
    </row>
    <row r="80" spans="1:4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22"/>
      <c r="AG80" s="122"/>
      <c r="AH80" s="1"/>
      <c r="AI80" s="1"/>
      <c r="AJ80" s="1"/>
      <c r="AK80" s="1"/>
      <c r="AL80" s="1"/>
      <c r="AM80" s="1"/>
      <c r="AN80" s="1"/>
    </row>
    <row r="81" spans="1:4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22"/>
      <c r="AG81" s="122"/>
      <c r="AH81" s="1"/>
      <c r="AI81" s="1"/>
      <c r="AJ81" s="1"/>
      <c r="AK81" s="1"/>
      <c r="AL81" s="1"/>
      <c r="AM81" s="1"/>
      <c r="AN81" s="1"/>
    </row>
    <row r="82" spans="1:4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22"/>
      <c r="AG82" s="122"/>
      <c r="AH82" s="1"/>
      <c r="AI82" s="1"/>
      <c r="AJ82" s="1"/>
      <c r="AK82" s="1"/>
      <c r="AL82" s="1"/>
      <c r="AM82" s="1"/>
      <c r="AN82" s="1"/>
    </row>
    <row r="83" spans="1:4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22"/>
      <c r="AG83" s="122"/>
      <c r="AH83" s="1"/>
      <c r="AI83" s="1"/>
      <c r="AJ83" s="1"/>
      <c r="AK83" s="1"/>
      <c r="AL83" s="1"/>
      <c r="AM83" s="1"/>
      <c r="AN83" s="1"/>
    </row>
    <row r="84" spans="1:4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22"/>
      <c r="AG84" s="122"/>
      <c r="AH84" s="1"/>
      <c r="AI84" s="1"/>
      <c r="AJ84" s="1"/>
      <c r="AK84" s="1"/>
      <c r="AL84" s="1"/>
      <c r="AM84" s="1"/>
      <c r="AN84" s="1"/>
    </row>
    <row r="85" spans="1:4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22"/>
      <c r="AG85" s="122"/>
      <c r="AH85" s="1"/>
      <c r="AI85" s="1"/>
      <c r="AJ85" s="1"/>
      <c r="AK85" s="1"/>
      <c r="AL85" s="1"/>
      <c r="AM85" s="1"/>
      <c r="AN85" s="1"/>
    </row>
    <row r="86" spans="1:4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22"/>
      <c r="AG86" s="122"/>
      <c r="AH86" s="1"/>
      <c r="AI86" s="1"/>
      <c r="AJ86" s="1"/>
      <c r="AK86" s="1"/>
      <c r="AL86" s="1"/>
      <c r="AM86" s="1"/>
      <c r="AN86" s="1"/>
    </row>
    <row r="87" spans="1:4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22"/>
      <c r="AG87" s="122"/>
      <c r="AH87" s="1"/>
      <c r="AI87" s="1"/>
      <c r="AJ87" s="1"/>
      <c r="AK87" s="1"/>
      <c r="AL87" s="1"/>
      <c r="AM87" s="1"/>
      <c r="AN87" s="1"/>
    </row>
    <row r="88" spans="1:4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22"/>
      <c r="AG88" s="122"/>
      <c r="AH88" s="1"/>
      <c r="AI88" s="1"/>
      <c r="AJ88" s="1"/>
      <c r="AK88" s="1"/>
      <c r="AL88" s="1"/>
      <c r="AM88" s="1"/>
      <c r="AN88" s="1"/>
    </row>
    <row r="89" spans="1:4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22"/>
      <c r="AG89" s="122"/>
      <c r="AH89" s="1"/>
      <c r="AI89" s="1"/>
      <c r="AJ89" s="1"/>
      <c r="AK89" s="1"/>
      <c r="AL89" s="1"/>
      <c r="AM89" s="1"/>
      <c r="AN89" s="1"/>
    </row>
    <row r="90" spans="1:4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22"/>
      <c r="AG90" s="122"/>
      <c r="AH90" s="1"/>
      <c r="AI90" s="1"/>
      <c r="AJ90" s="1"/>
      <c r="AK90" s="1"/>
      <c r="AL90" s="1"/>
      <c r="AM90" s="1"/>
      <c r="AN90" s="1"/>
    </row>
    <row r="91" spans="1:4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22"/>
      <c r="AG91" s="122"/>
      <c r="AH91" s="1"/>
      <c r="AI91" s="1"/>
      <c r="AJ91" s="1"/>
      <c r="AK91" s="1"/>
      <c r="AL91" s="1"/>
      <c r="AM91" s="1"/>
      <c r="AN91" s="1"/>
    </row>
    <row r="92" spans="1:4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22"/>
      <c r="AG92" s="122"/>
      <c r="AH92" s="1"/>
      <c r="AI92" s="1"/>
      <c r="AJ92" s="1"/>
      <c r="AK92" s="1"/>
      <c r="AL92" s="1"/>
      <c r="AM92" s="1"/>
      <c r="AN92" s="1"/>
    </row>
    <row r="93" spans="1:4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22"/>
      <c r="AG93" s="122"/>
      <c r="AH93" s="1"/>
      <c r="AI93" s="1"/>
      <c r="AJ93" s="1"/>
      <c r="AK93" s="1"/>
      <c r="AL93" s="1"/>
      <c r="AM93" s="1"/>
      <c r="AN93" s="1"/>
    </row>
    <row r="94" spans="1:4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22"/>
      <c r="AG94" s="122"/>
      <c r="AH94" s="1"/>
      <c r="AI94" s="1"/>
      <c r="AJ94" s="1"/>
      <c r="AK94" s="1"/>
      <c r="AL94" s="1"/>
      <c r="AM94" s="1"/>
      <c r="AN94" s="1"/>
    </row>
    <row r="95" spans="1:4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22"/>
      <c r="AG95" s="122"/>
      <c r="AH95" s="1"/>
      <c r="AI95" s="1"/>
      <c r="AJ95" s="1"/>
      <c r="AK95" s="1"/>
      <c r="AL95" s="1"/>
      <c r="AM95" s="1"/>
      <c r="AN95" s="1"/>
    </row>
    <row r="96" spans="1:4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22"/>
      <c r="AG96" s="122"/>
      <c r="AH96" s="1"/>
      <c r="AI96" s="1"/>
      <c r="AJ96" s="1"/>
      <c r="AK96" s="1"/>
      <c r="AL96" s="1"/>
      <c r="AM96" s="1"/>
      <c r="AN96" s="1"/>
    </row>
    <row r="97" spans="1:4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22"/>
      <c r="AG97" s="122"/>
      <c r="AH97" s="1"/>
      <c r="AI97" s="1"/>
      <c r="AJ97" s="1"/>
      <c r="AK97" s="1"/>
      <c r="AL97" s="1"/>
      <c r="AM97" s="1"/>
      <c r="AN97" s="1"/>
    </row>
    <row r="98" spans="1:4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22"/>
      <c r="AG98" s="122"/>
      <c r="AH98" s="1"/>
      <c r="AI98" s="1"/>
      <c r="AJ98" s="1"/>
      <c r="AK98" s="1"/>
      <c r="AL98" s="1"/>
      <c r="AM98" s="1"/>
      <c r="AN98" s="1"/>
    </row>
    <row r="99" spans="1:4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22"/>
      <c r="AG99" s="122"/>
      <c r="AH99" s="1"/>
      <c r="AI99" s="1"/>
      <c r="AJ99" s="1"/>
      <c r="AK99" s="1"/>
      <c r="AL99" s="1"/>
      <c r="AM99" s="1"/>
      <c r="AN99" s="1"/>
    </row>
    <row r="100" spans="1:4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22"/>
      <c r="AG100" s="122"/>
      <c r="AH100" s="1"/>
      <c r="AI100" s="1"/>
      <c r="AJ100" s="1"/>
      <c r="AK100" s="1"/>
      <c r="AL100" s="1"/>
      <c r="AM100" s="1"/>
      <c r="AN100" s="1"/>
    </row>
    <row r="101" spans="1:4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22"/>
      <c r="AG101" s="122"/>
      <c r="AH101" s="1"/>
      <c r="AI101" s="1"/>
      <c r="AJ101" s="1"/>
      <c r="AK101" s="1"/>
      <c r="AL101" s="1"/>
      <c r="AM101" s="1"/>
      <c r="AN101" s="1"/>
    </row>
    <row r="102" spans="1:4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22"/>
      <c r="AG102" s="122"/>
      <c r="AH102" s="1"/>
      <c r="AI102" s="1"/>
      <c r="AJ102" s="1"/>
      <c r="AK102" s="1"/>
      <c r="AL102" s="1"/>
      <c r="AM102" s="1"/>
      <c r="AN102" s="1"/>
    </row>
    <row r="103" spans="1:4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22"/>
      <c r="AG103" s="122"/>
      <c r="AH103" s="1"/>
      <c r="AI103" s="1"/>
      <c r="AJ103" s="1"/>
      <c r="AK103" s="1"/>
      <c r="AL103" s="1"/>
      <c r="AM103" s="1"/>
      <c r="AN103" s="1"/>
    </row>
    <row r="104" spans="1:4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22"/>
      <c r="AG104" s="122"/>
      <c r="AH104" s="1"/>
      <c r="AI104" s="1"/>
      <c r="AJ104" s="1"/>
      <c r="AK104" s="1"/>
      <c r="AL104" s="1"/>
      <c r="AM104" s="1"/>
      <c r="AN104" s="1"/>
    </row>
    <row r="105" spans="1:4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22"/>
      <c r="AG105" s="122"/>
      <c r="AH105" s="1"/>
      <c r="AI105" s="1"/>
      <c r="AJ105" s="1"/>
      <c r="AK105" s="1"/>
      <c r="AL105" s="1"/>
      <c r="AM105" s="1"/>
      <c r="AN105" s="1"/>
    </row>
    <row r="106" spans="1:4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22"/>
      <c r="AG106" s="122"/>
      <c r="AH106" s="1"/>
      <c r="AI106" s="1"/>
      <c r="AJ106" s="1"/>
      <c r="AK106" s="1"/>
      <c r="AL106" s="1"/>
      <c r="AM106" s="1"/>
      <c r="AN106" s="1"/>
    </row>
    <row r="107" spans="1:4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22"/>
      <c r="AG107" s="122"/>
      <c r="AH107" s="1"/>
      <c r="AI107" s="1"/>
      <c r="AJ107" s="1"/>
      <c r="AK107" s="1"/>
      <c r="AL107" s="1"/>
      <c r="AM107" s="1"/>
      <c r="AN107" s="1"/>
    </row>
    <row r="108" spans="1:4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22"/>
      <c r="AG108" s="122"/>
      <c r="AH108" s="1"/>
      <c r="AI108" s="1"/>
      <c r="AJ108" s="1"/>
      <c r="AK108" s="1"/>
      <c r="AL108" s="1"/>
      <c r="AM108" s="1"/>
      <c r="AN108" s="1"/>
    </row>
    <row r="109" spans="1:4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22"/>
      <c r="AG109" s="122"/>
      <c r="AH109" s="1"/>
      <c r="AI109" s="1"/>
      <c r="AJ109" s="1"/>
      <c r="AK109" s="1"/>
      <c r="AL109" s="1"/>
      <c r="AM109" s="1"/>
      <c r="AN109" s="1"/>
    </row>
    <row r="110" spans="1:4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22"/>
      <c r="AG110" s="122"/>
      <c r="AH110" s="1"/>
      <c r="AI110" s="1"/>
      <c r="AJ110" s="1"/>
      <c r="AK110" s="1"/>
      <c r="AL110" s="1"/>
      <c r="AM110" s="1"/>
      <c r="AN110" s="1"/>
    </row>
    <row r="111" spans="1:4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22"/>
      <c r="AG111" s="122"/>
      <c r="AH111" s="1"/>
      <c r="AI111" s="1"/>
      <c r="AJ111" s="1"/>
      <c r="AK111" s="1"/>
      <c r="AL111" s="1"/>
      <c r="AM111" s="1"/>
      <c r="AN111" s="1"/>
    </row>
    <row r="112" spans="1:4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22"/>
      <c r="AG112" s="122"/>
      <c r="AH112" s="1"/>
      <c r="AI112" s="1"/>
      <c r="AJ112" s="1"/>
      <c r="AK112" s="1"/>
      <c r="AL112" s="1"/>
      <c r="AM112" s="1"/>
      <c r="AN112" s="1"/>
    </row>
    <row r="113" spans="1:4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22"/>
      <c r="AG113" s="122"/>
      <c r="AH113" s="1"/>
      <c r="AI113" s="1"/>
      <c r="AJ113" s="1"/>
      <c r="AK113" s="1"/>
      <c r="AL113" s="1"/>
      <c r="AM113" s="1"/>
      <c r="AN113" s="1"/>
    </row>
    <row r="114" spans="1:4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22"/>
      <c r="AG114" s="122"/>
      <c r="AH114" s="1"/>
      <c r="AI114" s="1"/>
      <c r="AJ114" s="1"/>
      <c r="AK114" s="1"/>
      <c r="AL114" s="1"/>
      <c r="AM114" s="1"/>
      <c r="AN114" s="1"/>
    </row>
    <row r="115" spans="1:4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22"/>
      <c r="AG115" s="122"/>
      <c r="AH115" s="1"/>
      <c r="AI115" s="1"/>
      <c r="AJ115" s="1"/>
      <c r="AK115" s="1"/>
      <c r="AL115" s="1"/>
      <c r="AM115" s="1"/>
      <c r="AN115" s="1"/>
    </row>
    <row r="116" spans="1:4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22"/>
      <c r="AG116" s="122"/>
      <c r="AH116" s="1"/>
      <c r="AI116" s="1"/>
      <c r="AJ116" s="1"/>
      <c r="AK116" s="1"/>
      <c r="AL116" s="1"/>
      <c r="AM116" s="1"/>
      <c r="AN116" s="1"/>
    </row>
    <row r="117" spans="1:4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22"/>
      <c r="AG117" s="122"/>
      <c r="AH117" s="1"/>
      <c r="AI117" s="1"/>
      <c r="AJ117" s="1"/>
      <c r="AK117" s="1"/>
      <c r="AL117" s="1"/>
      <c r="AM117" s="1"/>
      <c r="AN117" s="1"/>
    </row>
    <row r="118" spans="1:4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22"/>
      <c r="AG118" s="122"/>
      <c r="AH118" s="1"/>
      <c r="AI118" s="1"/>
      <c r="AJ118" s="1"/>
      <c r="AK118" s="1"/>
      <c r="AL118" s="1"/>
      <c r="AM118" s="1"/>
      <c r="AN118" s="1"/>
    </row>
    <row r="119" spans="1:4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22"/>
      <c r="AG119" s="122"/>
      <c r="AH119" s="1"/>
      <c r="AI119" s="1"/>
      <c r="AJ119" s="1"/>
      <c r="AK119" s="1"/>
      <c r="AL119" s="1"/>
      <c r="AM119" s="1"/>
      <c r="AN119" s="1"/>
    </row>
    <row r="120" spans="1:4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22"/>
      <c r="AG120" s="122"/>
      <c r="AH120" s="1"/>
      <c r="AI120" s="1"/>
      <c r="AJ120" s="1"/>
      <c r="AK120" s="1"/>
      <c r="AL120" s="1"/>
      <c r="AM120" s="1"/>
      <c r="AN120" s="1"/>
    </row>
    <row r="121" spans="1:4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22"/>
      <c r="AG121" s="122"/>
      <c r="AH121" s="1"/>
      <c r="AI121" s="1"/>
      <c r="AJ121" s="1"/>
      <c r="AK121" s="1"/>
      <c r="AL121" s="1"/>
      <c r="AM121" s="1"/>
      <c r="AN121" s="1"/>
    </row>
    <row r="122" spans="1:4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22"/>
      <c r="AG122" s="122"/>
      <c r="AH122" s="1"/>
      <c r="AI122" s="1"/>
      <c r="AJ122" s="1"/>
      <c r="AK122" s="1"/>
      <c r="AL122" s="1"/>
      <c r="AM122" s="1"/>
      <c r="AN122" s="1"/>
    </row>
    <row r="123" spans="1:4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22"/>
      <c r="AG123" s="122"/>
      <c r="AH123" s="1"/>
      <c r="AI123" s="1"/>
      <c r="AJ123" s="1"/>
      <c r="AK123" s="1"/>
      <c r="AL123" s="1"/>
      <c r="AM123" s="1"/>
      <c r="AN123" s="1"/>
    </row>
    <row r="124" spans="1:4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22"/>
      <c r="AG124" s="122"/>
      <c r="AH124" s="1"/>
      <c r="AI124" s="1"/>
      <c r="AJ124" s="1"/>
      <c r="AK124" s="1"/>
      <c r="AL124" s="1"/>
      <c r="AM124" s="1"/>
      <c r="AN124" s="1"/>
    </row>
    <row r="125" spans="1:4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22"/>
      <c r="AG125" s="122"/>
      <c r="AH125" s="1"/>
      <c r="AI125" s="1"/>
      <c r="AJ125" s="1"/>
      <c r="AK125" s="1"/>
      <c r="AL125" s="1"/>
      <c r="AM125" s="1"/>
      <c r="AN125" s="1"/>
    </row>
    <row r="126" spans="1:4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22"/>
      <c r="AG126" s="122"/>
      <c r="AH126" s="1"/>
      <c r="AI126" s="1"/>
      <c r="AJ126" s="1"/>
      <c r="AK126" s="1"/>
      <c r="AL126" s="1"/>
      <c r="AM126" s="1"/>
      <c r="AN126" s="1"/>
    </row>
    <row r="127" spans="1:4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22"/>
      <c r="AG127" s="122"/>
      <c r="AH127" s="1"/>
      <c r="AI127" s="1"/>
      <c r="AJ127" s="1"/>
      <c r="AK127" s="1"/>
      <c r="AL127" s="1"/>
      <c r="AM127" s="1"/>
      <c r="AN127" s="1"/>
    </row>
    <row r="128" spans="1:4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22"/>
      <c r="AG128" s="122"/>
      <c r="AH128" s="1"/>
      <c r="AI128" s="1"/>
      <c r="AJ128" s="1"/>
      <c r="AK128" s="1"/>
      <c r="AL128" s="1"/>
      <c r="AM128" s="1"/>
      <c r="AN128" s="1"/>
    </row>
    <row r="129" spans="1:4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22"/>
      <c r="AG129" s="122"/>
      <c r="AH129" s="1"/>
      <c r="AI129" s="1"/>
      <c r="AJ129" s="1"/>
      <c r="AK129" s="1"/>
      <c r="AL129" s="1"/>
      <c r="AM129" s="1"/>
      <c r="AN129" s="1"/>
    </row>
    <row r="130" spans="1:4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22"/>
      <c r="AG130" s="122"/>
      <c r="AH130" s="1"/>
      <c r="AI130" s="1"/>
      <c r="AJ130" s="1"/>
      <c r="AK130" s="1"/>
      <c r="AL130" s="1"/>
      <c r="AM130" s="1"/>
      <c r="AN130" s="1"/>
    </row>
    <row r="131" spans="1:4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22"/>
      <c r="AG131" s="122"/>
      <c r="AH131" s="1"/>
      <c r="AI131" s="1"/>
      <c r="AJ131" s="1"/>
      <c r="AK131" s="1"/>
      <c r="AL131" s="1"/>
      <c r="AM131" s="1"/>
      <c r="AN131" s="1"/>
    </row>
    <row r="132" spans="1:4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22"/>
      <c r="AG132" s="122"/>
      <c r="AH132" s="1"/>
      <c r="AI132" s="1"/>
      <c r="AJ132" s="1"/>
      <c r="AK132" s="1"/>
      <c r="AL132" s="1"/>
      <c r="AM132" s="1"/>
      <c r="AN132" s="1"/>
    </row>
    <row r="133" spans="1:4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22"/>
      <c r="AG133" s="122"/>
      <c r="AH133" s="1"/>
      <c r="AI133" s="1"/>
      <c r="AJ133" s="1"/>
      <c r="AK133" s="1"/>
      <c r="AL133" s="1"/>
      <c r="AM133" s="1"/>
      <c r="AN133" s="1"/>
    </row>
    <row r="134" spans="1:4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22"/>
      <c r="AG134" s="122"/>
      <c r="AH134" s="1"/>
      <c r="AI134" s="1"/>
      <c r="AJ134" s="1"/>
      <c r="AK134" s="1"/>
      <c r="AL134" s="1"/>
      <c r="AM134" s="1"/>
      <c r="AN134" s="1"/>
    </row>
    <row r="135" spans="1:4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22"/>
      <c r="AG135" s="122"/>
      <c r="AH135" s="1"/>
      <c r="AI135" s="1"/>
      <c r="AJ135" s="1"/>
      <c r="AK135" s="1"/>
      <c r="AL135" s="1"/>
      <c r="AM135" s="1"/>
      <c r="AN135" s="1"/>
    </row>
    <row r="136" spans="1:4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22"/>
      <c r="AG136" s="122"/>
      <c r="AH136" s="1"/>
      <c r="AI136" s="1"/>
      <c r="AJ136" s="1"/>
      <c r="AK136" s="1"/>
      <c r="AL136" s="1"/>
      <c r="AM136" s="1"/>
      <c r="AN136" s="1"/>
    </row>
    <row r="137" spans="1:4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22"/>
      <c r="AG137" s="122"/>
      <c r="AH137" s="1"/>
      <c r="AI137" s="1"/>
      <c r="AJ137" s="1"/>
      <c r="AK137" s="1"/>
      <c r="AL137" s="1"/>
      <c r="AM137" s="1"/>
      <c r="AN137" s="1"/>
    </row>
    <row r="138" spans="1:4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22"/>
      <c r="AG138" s="122"/>
      <c r="AH138" s="1"/>
      <c r="AI138" s="1"/>
      <c r="AJ138" s="1"/>
      <c r="AK138" s="1"/>
      <c r="AL138" s="1"/>
      <c r="AM138" s="1"/>
      <c r="AN138" s="1"/>
    </row>
    <row r="139" spans="1:4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22"/>
      <c r="AG139" s="122"/>
      <c r="AH139" s="1"/>
      <c r="AI139" s="1"/>
      <c r="AJ139" s="1"/>
      <c r="AK139" s="1"/>
      <c r="AL139" s="1"/>
      <c r="AM139" s="1"/>
      <c r="AN139" s="1"/>
    </row>
    <row r="140" spans="1:4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22"/>
      <c r="AG140" s="122"/>
      <c r="AH140" s="1"/>
      <c r="AI140" s="1"/>
      <c r="AJ140" s="1"/>
      <c r="AK140" s="1"/>
      <c r="AL140" s="1"/>
      <c r="AM140" s="1"/>
      <c r="AN140" s="1"/>
    </row>
    <row r="141" spans="1:4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22"/>
      <c r="AG141" s="122"/>
      <c r="AH141" s="1"/>
      <c r="AI141" s="1"/>
      <c r="AJ141" s="1"/>
      <c r="AK141" s="1"/>
      <c r="AL141" s="1"/>
      <c r="AM141" s="1"/>
      <c r="AN141" s="1"/>
    </row>
    <row r="142" spans="1:4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22"/>
      <c r="AG142" s="122"/>
      <c r="AH142" s="1"/>
      <c r="AI142" s="1"/>
      <c r="AJ142" s="1"/>
      <c r="AK142" s="1"/>
      <c r="AL142" s="1"/>
      <c r="AM142" s="1"/>
      <c r="AN142" s="1"/>
    </row>
    <row r="143" spans="1:4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22"/>
      <c r="AG143" s="122"/>
      <c r="AH143" s="1"/>
      <c r="AI143" s="1"/>
      <c r="AJ143" s="1"/>
      <c r="AK143" s="1"/>
      <c r="AL143" s="1"/>
      <c r="AM143" s="1"/>
      <c r="AN143" s="1"/>
    </row>
    <row r="144" spans="1:4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22"/>
      <c r="AG144" s="122"/>
      <c r="AH144" s="1"/>
      <c r="AI144" s="1"/>
      <c r="AJ144" s="1"/>
      <c r="AK144" s="1"/>
      <c r="AL144" s="1"/>
      <c r="AM144" s="1"/>
      <c r="AN144" s="1"/>
    </row>
    <row r="145" spans="1:4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22"/>
      <c r="AG145" s="122"/>
      <c r="AH145" s="1"/>
      <c r="AI145" s="1"/>
      <c r="AJ145" s="1"/>
      <c r="AK145" s="1"/>
      <c r="AL145" s="1"/>
      <c r="AM145" s="1"/>
      <c r="AN145" s="1"/>
    </row>
    <row r="146" spans="1:4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22"/>
      <c r="AG146" s="122"/>
      <c r="AH146" s="1"/>
      <c r="AI146" s="1"/>
      <c r="AJ146" s="1"/>
      <c r="AK146" s="1"/>
      <c r="AL146" s="1"/>
      <c r="AM146" s="1"/>
      <c r="AN146" s="1"/>
    </row>
    <row r="147" spans="1:4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22"/>
      <c r="AG147" s="122"/>
      <c r="AH147" s="1"/>
      <c r="AI147" s="1"/>
      <c r="AJ147" s="1"/>
      <c r="AK147" s="1"/>
      <c r="AL147" s="1"/>
      <c r="AM147" s="1"/>
      <c r="AN147" s="1"/>
    </row>
    <row r="148" spans="1:4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22"/>
      <c r="AG148" s="122"/>
      <c r="AH148" s="1"/>
      <c r="AI148" s="1"/>
      <c r="AJ148" s="1"/>
      <c r="AK148" s="1"/>
      <c r="AL148" s="1"/>
      <c r="AM148" s="1"/>
      <c r="AN148" s="1"/>
    </row>
    <row r="149" spans="1:4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22"/>
      <c r="AG149" s="122"/>
      <c r="AH149" s="1"/>
      <c r="AI149" s="1"/>
      <c r="AJ149" s="1"/>
      <c r="AK149" s="1"/>
      <c r="AL149" s="1"/>
      <c r="AM149" s="1"/>
      <c r="AN149" s="1"/>
    </row>
    <row r="150" spans="1:4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22"/>
      <c r="AG150" s="122"/>
      <c r="AH150" s="1"/>
      <c r="AI150" s="1"/>
      <c r="AJ150" s="1"/>
      <c r="AK150" s="1"/>
      <c r="AL150" s="1"/>
      <c r="AM150" s="1"/>
      <c r="AN150" s="1"/>
    </row>
    <row r="151" spans="1:4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22"/>
      <c r="AG151" s="122"/>
      <c r="AH151" s="1"/>
      <c r="AI151" s="1"/>
      <c r="AJ151" s="1"/>
      <c r="AK151" s="1"/>
      <c r="AL151" s="1"/>
      <c r="AM151" s="1"/>
      <c r="AN151" s="1"/>
    </row>
    <row r="152" spans="1:4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22"/>
      <c r="AG152" s="122"/>
      <c r="AH152" s="1"/>
      <c r="AI152" s="1"/>
      <c r="AJ152" s="1"/>
      <c r="AK152" s="1"/>
      <c r="AL152" s="1"/>
      <c r="AM152" s="1"/>
      <c r="AN152" s="1"/>
    </row>
    <row r="153" spans="1:4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22"/>
      <c r="AG153" s="122"/>
      <c r="AH153" s="1"/>
      <c r="AI153" s="1"/>
      <c r="AJ153" s="1"/>
      <c r="AK153" s="1"/>
      <c r="AL153" s="1"/>
      <c r="AM153" s="1"/>
      <c r="AN153" s="1"/>
    </row>
    <row r="154" spans="1:4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22"/>
      <c r="AG154" s="122"/>
      <c r="AH154" s="1"/>
      <c r="AI154" s="1"/>
      <c r="AJ154" s="1"/>
      <c r="AK154" s="1"/>
      <c r="AL154" s="1"/>
      <c r="AM154" s="1"/>
      <c r="AN154" s="1"/>
    </row>
    <row r="155" spans="1:4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22"/>
      <c r="AG155" s="122"/>
      <c r="AH155" s="1"/>
      <c r="AI155" s="1"/>
      <c r="AJ155" s="1"/>
      <c r="AK155" s="1"/>
      <c r="AL155" s="1"/>
      <c r="AM155" s="1"/>
      <c r="AN155" s="1"/>
    </row>
    <row r="156" spans="1:4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22"/>
      <c r="AG156" s="122"/>
      <c r="AH156" s="1"/>
      <c r="AI156" s="1"/>
      <c r="AJ156" s="1"/>
      <c r="AK156" s="1"/>
      <c r="AL156" s="1"/>
      <c r="AM156" s="1"/>
      <c r="AN156" s="1"/>
    </row>
    <row r="157" spans="1:4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22"/>
      <c r="AG157" s="122"/>
      <c r="AH157" s="1"/>
      <c r="AI157" s="1"/>
      <c r="AJ157" s="1"/>
      <c r="AK157" s="1"/>
      <c r="AL157" s="1"/>
      <c r="AM157" s="1"/>
      <c r="AN157" s="1"/>
    </row>
    <row r="158" spans="1:4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22"/>
      <c r="AG158" s="122"/>
      <c r="AH158" s="1"/>
      <c r="AI158" s="1"/>
      <c r="AJ158" s="1"/>
      <c r="AK158" s="1"/>
      <c r="AL158" s="1"/>
      <c r="AM158" s="1"/>
      <c r="AN158" s="1"/>
    </row>
    <row r="159" spans="1:4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22"/>
      <c r="AG159" s="122"/>
      <c r="AH159" s="1"/>
      <c r="AI159" s="1"/>
      <c r="AJ159" s="1"/>
      <c r="AK159" s="1"/>
      <c r="AL159" s="1"/>
      <c r="AM159" s="1"/>
      <c r="AN159" s="1"/>
    </row>
    <row r="160" spans="1:4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22"/>
      <c r="AG160" s="122"/>
      <c r="AH160" s="1"/>
      <c r="AI160" s="1"/>
      <c r="AJ160" s="1"/>
      <c r="AK160" s="1"/>
      <c r="AL160" s="1"/>
      <c r="AM160" s="1"/>
      <c r="AN160" s="1"/>
    </row>
    <row r="161" spans="1:4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22"/>
      <c r="AG161" s="122"/>
      <c r="AH161" s="1"/>
      <c r="AI161" s="1"/>
      <c r="AJ161" s="1"/>
      <c r="AK161" s="1"/>
      <c r="AL161" s="1"/>
      <c r="AM161" s="1"/>
      <c r="AN161" s="1"/>
    </row>
    <row r="162" spans="1:4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22"/>
      <c r="AG162" s="122"/>
      <c r="AH162" s="1"/>
      <c r="AI162" s="1"/>
      <c r="AJ162" s="1"/>
      <c r="AK162" s="1"/>
      <c r="AL162" s="1"/>
      <c r="AM162" s="1"/>
      <c r="AN162" s="1"/>
    </row>
    <row r="163" spans="1:4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22"/>
      <c r="AG163" s="122"/>
      <c r="AH163" s="1"/>
      <c r="AI163" s="1"/>
      <c r="AJ163" s="1"/>
      <c r="AK163" s="1"/>
      <c r="AL163" s="1"/>
      <c r="AM163" s="1"/>
      <c r="AN163" s="1"/>
    </row>
    <row r="164" spans="1:4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22"/>
      <c r="AG164" s="122"/>
      <c r="AH164" s="1"/>
      <c r="AI164" s="1"/>
      <c r="AJ164" s="1"/>
      <c r="AK164" s="1"/>
      <c r="AL164" s="1"/>
      <c r="AM164" s="1"/>
      <c r="AN164" s="1"/>
    </row>
    <row r="165" spans="1:4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22"/>
      <c r="AG165" s="122"/>
      <c r="AH165" s="1"/>
      <c r="AI165" s="1"/>
      <c r="AJ165" s="1"/>
      <c r="AK165" s="1"/>
      <c r="AL165" s="1"/>
      <c r="AM165" s="1"/>
      <c r="AN165" s="1"/>
    </row>
    <row r="166" spans="1:4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22"/>
      <c r="AG166" s="122"/>
      <c r="AH166" s="1"/>
      <c r="AI166" s="1"/>
      <c r="AJ166" s="1"/>
      <c r="AK166" s="1"/>
      <c r="AL166" s="1"/>
      <c r="AM166" s="1"/>
      <c r="AN166" s="1"/>
    </row>
    <row r="167" spans="1:4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22"/>
      <c r="AG167" s="122"/>
      <c r="AH167" s="1"/>
      <c r="AI167" s="1"/>
      <c r="AJ167" s="1"/>
      <c r="AK167" s="1"/>
      <c r="AL167" s="1"/>
      <c r="AM167" s="1"/>
      <c r="AN167" s="1"/>
    </row>
    <row r="168" spans="1:4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22"/>
      <c r="AG168" s="122"/>
      <c r="AH168" s="1"/>
      <c r="AI168" s="1"/>
      <c r="AJ168" s="1"/>
      <c r="AK168" s="1"/>
      <c r="AL168" s="1"/>
      <c r="AM168" s="1"/>
      <c r="AN168" s="1"/>
    </row>
    <row r="169" spans="1:4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22"/>
      <c r="AG169" s="122"/>
      <c r="AH169" s="1"/>
      <c r="AI169" s="1"/>
      <c r="AJ169" s="1"/>
      <c r="AK169" s="1"/>
      <c r="AL169" s="1"/>
      <c r="AM169" s="1"/>
      <c r="AN169" s="1"/>
    </row>
    <row r="170" spans="1:4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22"/>
      <c r="AG170" s="122"/>
      <c r="AH170" s="1"/>
      <c r="AI170" s="1"/>
      <c r="AJ170" s="1"/>
      <c r="AK170" s="1"/>
      <c r="AL170" s="1"/>
      <c r="AM170" s="1"/>
      <c r="AN170" s="1"/>
    </row>
    <row r="171" spans="1:4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22"/>
      <c r="AG171" s="122"/>
      <c r="AH171" s="1"/>
      <c r="AI171" s="1"/>
      <c r="AJ171" s="1"/>
      <c r="AK171" s="1"/>
      <c r="AL171" s="1"/>
      <c r="AM171" s="1"/>
      <c r="AN171" s="1"/>
    </row>
    <row r="172" spans="1:4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22"/>
      <c r="AG172" s="122"/>
      <c r="AH172" s="1"/>
      <c r="AI172" s="1"/>
      <c r="AJ172" s="1"/>
      <c r="AK172" s="1"/>
      <c r="AL172" s="1"/>
      <c r="AM172" s="1"/>
      <c r="AN172" s="1"/>
    </row>
    <row r="173" spans="1:4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22"/>
      <c r="AG173" s="122"/>
      <c r="AH173" s="1"/>
      <c r="AI173" s="1"/>
      <c r="AJ173" s="1"/>
      <c r="AK173" s="1"/>
      <c r="AL173" s="1"/>
      <c r="AM173" s="1"/>
      <c r="AN173" s="1"/>
    </row>
    <row r="174" spans="1:4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22"/>
      <c r="AG174" s="122"/>
      <c r="AH174" s="1"/>
      <c r="AI174" s="1"/>
      <c r="AJ174" s="1"/>
      <c r="AK174" s="1"/>
      <c r="AL174" s="1"/>
      <c r="AM174" s="1"/>
      <c r="AN174" s="1"/>
    </row>
    <row r="175" spans="1:4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22"/>
      <c r="AG175" s="122"/>
      <c r="AH175" s="1"/>
      <c r="AI175" s="1"/>
      <c r="AJ175" s="1"/>
      <c r="AK175" s="1"/>
      <c r="AL175" s="1"/>
      <c r="AM175" s="1"/>
      <c r="AN175" s="1"/>
    </row>
    <row r="176" spans="1:4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22"/>
      <c r="AG176" s="122"/>
      <c r="AH176" s="1"/>
      <c r="AI176" s="1"/>
      <c r="AJ176" s="1"/>
      <c r="AK176" s="1"/>
      <c r="AL176" s="1"/>
      <c r="AM176" s="1"/>
      <c r="AN176" s="1"/>
    </row>
    <row r="177" spans="1:4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22"/>
      <c r="AG177" s="122"/>
      <c r="AH177" s="1"/>
      <c r="AI177" s="1"/>
      <c r="AJ177" s="1"/>
      <c r="AK177" s="1"/>
      <c r="AL177" s="1"/>
      <c r="AM177" s="1"/>
      <c r="AN177" s="1"/>
    </row>
    <row r="178" spans="1:4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22"/>
      <c r="AG178" s="122"/>
      <c r="AH178" s="1"/>
      <c r="AI178" s="1"/>
      <c r="AJ178" s="1"/>
      <c r="AK178" s="1"/>
      <c r="AL178" s="1"/>
      <c r="AM178" s="1"/>
      <c r="AN178" s="1"/>
    </row>
    <row r="179" spans="1:4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22"/>
      <c r="AG179" s="122"/>
      <c r="AH179" s="1"/>
      <c r="AI179" s="1"/>
      <c r="AJ179" s="1"/>
      <c r="AK179" s="1"/>
      <c r="AL179" s="1"/>
      <c r="AM179" s="1"/>
      <c r="AN179" s="1"/>
    </row>
    <row r="180" spans="1:4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22"/>
      <c r="AG180" s="122"/>
      <c r="AH180" s="1"/>
      <c r="AI180" s="1"/>
      <c r="AJ180" s="1"/>
      <c r="AK180" s="1"/>
      <c r="AL180" s="1"/>
      <c r="AM180" s="1"/>
      <c r="AN180" s="1"/>
    </row>
    <row r="181" spans="1:4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22"/>
      <c r="AG181" s="122"/>
      <c r="AH181" s="1"/>
      <c r="AI181" s="1"/>
      <c r="AJ181" s="1"/>
      <c r="AK181" s="1"/>
      <c r="AL181" s="1"/>
      <c r="AM181" s="1"/>
      <c r="AN181" s="1"/>
    </row>
    <row r="182" spans="1:4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22"/>
      <c r="AG182" s="122"/>
      <c r="AH182" s="1"/>
      <c r="AI182" s="1"/>
      <c r="AJ182" s="1"/>
      <c r="AK182" s="1"/>
      <c r="AL182" s="1"/>
      <c r="AM182" s="1"/>
      <c r="AN182" s="1"/>
    </row>
    <row r="183" spans="1:4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22"/>
      <c r="AG183" s="122"/>
      <c r="AH183" s="1"/>
      <c r="AI183" s="1"/>
      <c r="AJ183" s="1"/>
      <c r="AK183" s="1"/>
      <c r="AL183" s="1"/>
      <c r="AM183" s="1"/>
      <c r="AN183" s="1"/>
    </row>
    <row r="184" spans="1:4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22"/>
      <c r="AG184" s="122"/>
      <c r="AH184" s="1"/>
      <c r="AI184" s="1"/>
      <c r="AJ184" s="1"/>
      <c r="AK184" s="1"/>
      <c r="AL184" s="1"/>
      <c r="AM184" s="1"/>
      <c r="AN184" s="1"/>
    </row>
    <row r="185" spans="1:4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22"/>
      <c r="AG185" s="122"/>
      <c r="AH185" s="1"/>
      <c r="AI185" s="1"/>
      <c r="AJ185" s="1"/>
      <c r="AK185" s="1"/>
      <c r="AL185" s="1"/>
      <c r="AM185" s="1"/>
      <c r="AN185" s="1"/>
    </row>
    <row r="186" spans="1:4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22"/>
      <c r="AG186" s="122"/>
      <c r="AH186" s="1"/>
      <c r="AI186" s="1"/>
      <c r="AJ186" s="1"/>
      <c r="AK186" s="1"/>
      <c r="AL186" s="1"/>
      <c r="AM186" s="1"/>
      <c r="AN186" s="1"/>
    </row>
    <row r="187" spans="1:4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22"/>
      <c r="AG187" s="122"/>
      <c r="AH187" s="1"/>
      <c r="AI187" s="1"/>
      <c r="AJ187" s="1"/>
      <c r="AK187" s="1"/>
      <c r="AL187" s="1"/>
      <c r="AM187" s="1"/>
      <c r="AN187" s="1"/>
    </row>
    <row r="188" spans="1:4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22"/>
      <c r="AG188" s="122"/>
      <c r="AH188" s="1"/>
      <c r="AI188" s="1"/>
      <c r="AJ188" s="1"/>
      <c r="AK188" s="1"/>
      <c r="AL188" s="1"/>
      <c r="AM188" s="1"/>
      <c r="AN188" s="1"/>
    </row>
    <row r="189" spans="1:4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22"/>
      <c r="AG189" s="122"/>
      <c r="AH189" s="1"/>
      <c r="AI189" s="1"/>
      <c r="AJ189" s="1"/>
      <c r="AK189" s="1"/>
      <c r="AL189" s="1"/>
      <c r="AM189" s="1"/>
      <c r="AN189" s="1"/>
    </row>
    <row r="190" spans="1:4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22"/>
      <c r="AG190" s="122"/>
      <c r="AH190" s="1"/>
      <c r="AI190" s="1"/>
      <c r="AJ190" s="1"/>
      <c r="AK190" s="1"/>
      <c r="AL190" s="1"/>
      <c r="AM190" s="1"/>
      <c r="AN190" s="1"/>
    </row>
    <row r="191" spans="1:40"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22"/>
      <c r="AG191" s="122"/>
      <c r="AH191" s="1"/>
      <c r="AI191" s="1"/>
      <c r="AJ191" s="1"/>
      <c r="AK191" s="1"/>
      <c r="AL191" s="1"/>
      <c r="AM191" s="1"/>
      <c r="AN191" s="1"/>
    </row>
    <row r="192" spans="1:40"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22"/>
      <c r="AG192" s="122"/>
      <c r="AH192" s="1"/>
      <c r="AI192" s="1"/>
      <c r="AJ192" s="1"/>
      <c r="AK192" s="1"/>
      <c r="AL192" s="1"/>
      <c r="AM192" s="1"/>
      <c r="AN192" s="1"/>
    </row>
    <row r="193" spans="1:40"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22"/>
      <c r="AG193" s="122"/>
      <c r="AH193" s="1"/>
      <c r="AI193" s="1"/>
      <c r="AJ193" s="1"/>
      <c r="AK193" s="1"/>
      <c r="AL193" s="1"/>
      <c r="AM193" s="1"/>
      <c r="AN193" s="1"/>
    </row>
    <row r="194" spans="1:40"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22"/>
      <c r="AG194" s="122"/>
      <c r="AH194" s="1"/>
      <c r="AI194" s="1"/>
      <c r="AJ194" s="1"/>
      <c r="AK194" s="1"/>
      <c r="AL194" s="1"/>
      <c r="AM194" s="1"/>
      <c r="AN194" s="1"/>
    </row>
    <row r="195" spans="1:40"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22"/>
      <c r="AG195" s="122"/>
      <c r="AH195" s="1"/>
      <c r="AI195" s="1"/>
      <c r="AJ195" s="1"/>
      <c r="AK195" s="1"/>
      <c r="AL195" s="1"/>
      <c r="AM195" s="1"/>
      <c r="AN195" s="1"/>
    </row>
    <row r="196" spans="1:40"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22"/>
      <c r="AG196" s="122"/>
      <c r="AH196" s="1"/>
      <c r="AI196" s="1"/>
      <c r="AJ196" s="1"/>
      <c r="AK196" s="1"/>
      <c r="AL196" s="1"/>
      <c r="AM196" s="1"/>
      <c r="AN196" s="1"/>
    </row>
    <row r="197" spans="1:40"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22"/>
      <c r="AG197" s="122"/>
      <c r="AH197" s="1"/>
      <c r="AI197" s="1"/>
      <c r="AJ197" s="1"/>
      <c r="AK197" s="1"/>
      <c r="AL197" s="1"/>
      <c r="AM197" s="1"/>
      <c r="AN197" s="1"/>
    </row>
    <row r="198" spans="1:40"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22"/>
      <c r="AG198" s="122"/>
      <c r="AH198" s="1"/>
      <c r="AI198" s="1"/>
      <c r="AJ198" s="1"/>
      <c r="AK198" s="1"/>
      <c r="AL198" s="1"/>
      <c r="AM198" s="1"/>
      <c r="AN198" s="1"/>
    </row>
    <row r="199" spans="1:40"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22"/>
      <c r="AG199" s="122"/>
      <c r="AH199" s="1"/>
      <c r="AI199" s="1"/>
      <c r="AJ199" s="1"/>
      <c r="AK199" s="1"/>
      <c r="AL199" s="1"/>
      <c r="AM199" s="1"/>
      <c r="AN199" s="1"/>
    </row>
    <row r="200" spans="1:40"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22"/>
      <c r="AG200" s="122"/>
      <c r="AH200" s="1"/>
      <c r="AI200" s="1"/>
      <c r="AJ200" s="1"/>
      <c r="AK200" s="1"/>
      <c r="AL200" s="1"/>
      <c r="AM200" s="1"/>
      <c r="AN200" s="1"/>
    </row>
    <row r="201" spans="1:40"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22"/>
      <c r="AG201" s="122"/>
      <c r="AH201" s="1"/>
      <c r="AI201" s="1"/>
      <c r="AJ201" s="1"/>
      <c r="AK201" s="1"/>
      <c r="AL201" s="1"/>
      <c r="AM201" s="1"/>
      <c r="AN201" s="1"/>
    </row>
    <row r="202" spans="1:40"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22"/>
      <c r="AG202" s="122"/>
      <c r="AH202" s="1"/>
      <c r="AI202" s="1"/>
      <c r="AJ202" s="1"/>
      <c r="AK202" s="1"/>
      <c r="AL202" s="1"/>
      <c r="AM202" s="1"/>
      <c r="AN202" s="1"/>
    </row>
    <row r="203" spans="1:40"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22"/>
      <c r="AG203" s="122"/>
      <c r="AH203" s="1"/>
      <c r="AI203" s="1"/>
      <c r="AJ203" s="1"/>
      <c r="AK203" s="1"/>
      <c r="AL203" s="1"/>
      <c r="AM203" s="1"/>
      <c r="AN203" s="1"/>
    </row>
    <row r="204" spans="1:40"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22"/>
      <c r="AG204" s="122"/>
      <c r="AH204" s="1"/>
      <c r="AI204" s="1"/>
      <c r="AJ204" s="1"/>
      <c r="AK204" s="1"/>
      <c r="AL204" s="1"/>
      <c r="AM204" s="1"/>
      <c r="AN204" s="1"/>
    </row>
    <row r="205" spans="1:40"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22"/>
      <c r="AG205" s="122"/>
      <c r="AH205" s="1"/>
      <c r="AI205" s="1"/>
      <c r="AJ205" s="1"/>
      <c r="AK205" s="1"/>
      <c r="AL205" s="1"/>
      <c r="AM205" s="1"/>
      <c r="AN205" s="1"/>
    </row>
    <row r="206" spans="1:40"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22"/>
      <c r="AG206" s="122"/>
      <c r="AH206" s="1"/>
      <c r="AI206" s="1"/>
      <c r="AJ206" s="1"/>
      <c r="AK206" s="1"/>
      <c r="AL206" s="1"/>
      <c r="AM206" s="1"/>
      <c r="AN206" s="1"/>
    </row>
    <row r="207" spans="1:40"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22"/>
      <c r="AG207" s="122"/>
      <c r="AH207" s="1"/>
      <c r="AI207" s="1"/>
      <c r="AJ207" s="1"/>
      <c r="AK207" s="1"/>
      <c r="AL207" s="1"/>
      <c r="AM207" s="1"/>
      <c r="AN207" s="1"/>
    </row>
    <row r="208" spans="1:40"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22"/>
      <c r="AG208" s="122"/>
      <c r="AH208" s="1"/>
      <c r="AI208" s="1"/>
      <c r="AJ208" s="1"/>
      <c r="AK208" s="1"/>
      <c r="AL208" s="1"/>
      <c r="AM208" s="1"/>
      <c r="AN208" s="1"/>
    </row>
    <row r="209" spans="1:40"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22"/>
      <c r="AG209" s="122"/>
      <c r="AH209" s="1"/>
      <c r="AI209" s="1"/>
      <c r="AJ209" s="1"/>
      <c r="AK209" s="1"/>
      <c r="AL209" s="1"/>
      <c r="AM209" s="1"/>
      <c r="AN209" s="1"/>
    </row>
    <row r="210" spans="1:40"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22"/>
      <c r="AG210" s="122"/>
      <c r="AH210" s="1"/>
      <c r="AI210" s="1"/>
      <c r="AJ210" s="1"/>
      <c r="AK210" s="1"/>
      <c r="AL210" s="1"/>
      <c r="AM210" s="1"/>
      <c r="AN210" s="1"/>
    </row>
    <row r="211" spans="1:40"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22"/>
      <c r="AG211" s="122"/>
      <c r="AH211" s="1"/>
      <c r="AI211" s="1"/>
      <c r="AJ211" s="1"/>
      <c r="AK211" s="1"/>
      <c r="AL211" s="1"/>
      <c r="AM211" s="1"/>
      <c r="AN211" s="1"/>
    </row>
    <row r="212" spans="1:40"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22"/>
      <c r="AG212" s="122"/>
      <c r="AH212" s="1"/>
      <c r="AI212" s="1"/>
      <c r="AJ212" s="1"/>
      <c r="AK212" s="1"/>
      <c r="AL212" s="1"/>
      <c r="AM212" s="1"/>
      <c r="AN212" s="1"/>
    </row>
    <row r="213" spans="1:40"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22"/>
      <c r="AG213" s="122"/>
      <c r="AH213" s="1"/>
      <c r="AI213" s="1"/>
      <c r="AJ213" s="1"/>
      <c r="AK213" s="1"/>
      <c r="AL213" s="1"/>
      <c r="AM213" s="1"/>
      <c r="AN213" s="1"/>
    </row>
    <row r="214" spans="1:40"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22"/>
      <c r="AG214" s="122"/>
      <c r="AH214" s="1"/>
      <c r="AI214" s="1"/>
      <c r="AJ214" s="1"/>
      <c r="AK214" s="1"/>
      <c r="AL214" s="1"/>
      <c r="AM214" s="1"/>
      <c r="AN214" s="1"/>
    </row>
    <row r="215" spans="1:40"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22"/>
      <c r="AG215" s="122"/>
      <c r="AH215" s="1"/>
      <c r="AI215" s="1"/>
      <c r="AJ215" s="1"/>
      <c r="AK215" s="1"/>
      <c r="AL215" s="1"/>
      <c r="AM215" s="1"/>
      <c r="AN215" s="1"/>
    </row>
    <row r="216" spans="1:40"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22"/>
      <c r="AG216" s="122"/>
      <c r="AH216" s="1"/>
      <c r="AI216" s="1"/>
      <c r="AJ216" s="1"/>
      <c r="AK216" s="1"/>
      <c r="AL216" s="1"/>
      <c r="AM216" s="1"/>
      <c r="AN216" s="1"/>
    </row>
    <row r="217" spans="1:40"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22"/>
      <c r="AG217" s="122"/>
      <c r="AH217" s="1"/>
      <c r="AI217" s="1"/>
      <c r="AJ217" s="1"/>
      <c r="AK217" s="1"/>
      <c r="AL217" s="1"/>
      <c r="AM217" s="1"/>
      <c r="AN217" s="1"/>
    </row>
    <row r="218" spans="1:40"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22"/>
      <c r="AG218" s="122"/>
      <c r="AH218" s="1"/>
      <c r="AI218" s="1"/>
      <c r="AJ218" s="1"/>
      <c r="AK218" s="1"/>
      <c r="AL218" s="1"/>
      <c r="AM218" s="1"/>
      <c r="AN218" s="1"/>
    </row>
    <row r="219" spans="1:40"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22"/>
      <c r="AG219" s="122"/>
      <c r="AH219" s="1"/>
      <c r="AI219" s="1"/>
      <c r="AJ219" s="1"/>
      <c r="AK219" s="1"/>
      <c r="AL219" s="1"/>
      <c r="AM219" s="1"/>
      <c r="AN219" s="1"/>
    </row>
    <row r="220" spans="1:40"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22"/>
      <c r="AG220" s="122"/>
      <c r="AH220" s="1"/>
      <c r="AI220" s="1"/>
      <c r="AJ220" s="1"/>
      <c r="AK220" s="1"/>
      <c r="AL220" s="1"/>
      <c r="AM220" s="1"/>
      <c r="AN220" s="1"/>
    </row>
    <row r="221" spans="1:40"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22"/>
      <c r="AG221" s="122"/>
      <c r="AH221" s="1"/>
      <c r="AI221" s="1"/>
      <c r="AJ221" s="1"/>
      <c r="AK221" s="1"/>
      <c r="AL221" s="1"/>
      <c r="AM221" s="1"/>
      <c r="AN221" s="1"/>
    </row>
    <row r="222" spans="1:40"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22"/>
      <c r="AG222" s="122"/>
      <c r="AH222" s="1"/>
      <c r="AI222" s="1"/>
      <c r="AJ222" s="1"/>
      <c r="AK222" s="1"/>
      <c r="AL222" s="1"/>
      <c r="AM222" s="1"/>
      <c r="AN222" s="1"/>
    </row>
    <row r="223" spans="1:40"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22"/>
      <c r="AG223" s="122"/>
      <c r="AH223" s="1"/>
      <c r="AI223" s="1"/>
      <c r="AJ223" s="1"/>
      <c r="AK223" s="1"/>
      <c r="AL223" s="1"/>
      <c r="AM223" s="1"/>
      <c r="AN223" s="1"/>
    </row>
    <row r="224" spans="1:40"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22"/>
      <c r="AG224" s="122"/>
      <c r="AH224" s="1"/>
      <c r="AI224" s="1"/>
      <c r="AJ224" s="1"/>
      <c r="AK224" s="1"/>
      <c r="AL224" s="1"/>
      <c r="AM224" s="1"/>
      <c r="AN224" s="1"/>
    </row>
    <row r="225" spans="1:40"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22"/>
      <c r="AG225" s="122"/>
      <c r="AH225" s="1"/>
      <c r="AI225" s="1"/>
      <c r="AJ225" s="1"/>
      <c r="AK225" s="1"/>
      <c r="AL225" s="1"/>
      <c r="AM225" s="1"/>
      <c r="AN225" s="1"/>
    </row>
    <row r="226" spans="1:40"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22"/>
      <c r="AG226" s="122"/>
      <c r="AH226" s="1"/>
      <c r="AI226" s="1"/>
      <c r="AJ226" s="1"/>
      <c r="AK226" s="1"/>
      <c r="AL226" s="1"/>
      <c r="AM226" s="1"/>
      <c r="AN226" s="1"/>
    </row>
    <row r="227" spans="1:40"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22"/>
      <c r="AG227" s="122"/>
      <c r="AH227" s="1"/>
      <c r="AI227" s="1"/>
      <c r="AJ227" s="1"/>
      <c r="AK227" s="1"/>
      <c r="AL227" s="1"/>
      <c r="AM227" s="1"/>
      <c r="AN227" s="1"/>
    </row>
    <row r="228" spans="1:40"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22"/>
      <c r="AG228" s="122"/>
      <c r="AH228" s="1"/>
      <c r="AI228" s="1"/>
      <c r="AJ228" s="1"/>
      <c r="AK228" s="1"/>
      <c r="AL228" s="1"/>
      <c r="AM228" s="1"/>
      <c r="AN228" s="1"/>
    </row>
    <row r="229" spans="1:40"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22"/>
      <c r="AG229" s="122"/>
      <c r="AH229" s="1"/>
      <c r="AI229" s="1"/>
      <c r="AJ229" s="1"/>
      <c r="AK229" s="1"/>
      <c r="AL229" s="1"/>
      <c r="AM229" s="1"/>
      <c r="AN229" s="1"/>
    </row>
    <row r="230" spans="1:40"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22"/>
      <c r="AG230" s="122"/>
      <c r="AH230" s="1"/>
      <c r="AI230" s="1"/>
      <c r="AJ230" s="1"/>
      <c r="AK230" s="1"/>
      <c r="AL230" s="1"/>
      <c r="AM230" s="1"/>
      <c r="AN230" s="1"/>
    </row>
    <row r="231" spans="1:40"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22"/>
      <c r="AG231" s="122"/>
      <c r="AH231" s="1"/>
      <c r="AI231" s="1"/>
      <c r="AJ231" s="1"/>
      <c r="AK231" s="1"/>
      <c r="AL231" s="1"/>
      <c r="AM231" s="1"/>
      <c r="AN231" s="1"/>
    </row>
    <row r="232" spans="1:40"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22"/>
      <c r="AG232" s="122"/>
      <c r="AH232" s="1"/>
      <c r="AI232" s="1"/>
      <c r="AJ232" s="1"/>
      <c r="AK232" s="1"/>
      <c r="AL232" s="1"/>
      <c r="AM232" s="1"/>
      <c r="AN232" s="1"/>
    </row>
    <row r="233" spans="1:40"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22"/>
      <c r="AG233" s="122"/>
      <c r="AH233" s="1"/>
      <c r="AI233" s="1"/>
      <c r="AJ233" s="1"/>
      <c r="AK233" s="1"/>
      <c r="AL233" s="1"/>
      <c r="AM233" s="1"/>
      <c r="AN233" s="1"/>
    </row>
    <row r="234" spans="1:40"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22"/>
      <c r="AG234" s="122"/>
      <c r="AH234" s="1"/>
      <c r="AI234" s="1"/>
      <c r="AJ234" s="1"/>
      <c r="AK234" s="1"/>
      <c r="AL234" s="1"/>
      <c r="AM234" s="1"/>
      <c r="AN234" s="1"/>
    </row>
    <row r="235" spans="1:40"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22"/>
      <c r="AG235" s="122"/>
      <c r="AH235" s="1"/>
      <c r="AI235" s="1"/>
      <c r="AJ235" s="1"/>
      <c r="AK235" s="1"/>
      <c r="AL235" s="1"/>
      <c r="AM235" s="1"/>
      <c r="AN235" s="1"/>
    </row>
    <row r="236" spans="1:40"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22"/>
      <c r="AG236" s="122"/>
      <c r="AH236" s="1"/>
      <c r="AI236" s="1"/>
      <c r="AJ236" s="1"/>
      <c r="AK236" s="1"/>
      <c r="AL236" s="1"/>
      <c r="AM236" s="1"/>
      <c r="AN236" s="1"/>
    </row>
    <row r="237" spans="1:40"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22"/>
      <c r="AG237" s="122"/>
      <c r="AH237" s="1"/>
      <c r="AI237" s="1"/>
      <c r="AJ237" s="1"/>
      <c r="AK237" s="1"/>
      <c r="AL237" s="1"/>
      <c r="AM237" s="1"/>
      <c r="AN237" s="1"/>
    </row>
    <row r="238" spans="1:40"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22"/>
      <c r="AG238" s="122"/>
      <c r="AH238" s="1"/>
      <c r="AI238" s="1"/>
      <c r="AJ238" s="1"/>
      <c r="AK238" s="1"/>
      <c r="AL238" s="1"/>
      <c r="AM238" s="1"/>
      <c r="AN238" s="1"/>
    </row>
    <row r="239" spans="1:40"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22"/>
      <c r="AG239" s="122"/>
      <c r="AH239" s="1"/>
      <c r="AI239" s="1"/>
      <c r="AJ239" s="1"/>
      <c r="AK239" s="1"/>
      <c r="AL239" s="1"/>
      <c r="AM239" s="1"/>
      <c r="AN239" s="1"/>
    </row>
    <row r="240" spans="1:40"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22"/>
      <c r="AG240" s="122"/>
      <c r="AH240" s="1"/>
      <c r="AI240" s="1"/>
      <c r="AJ240" s="1"/>
      <c r="AK240" s="1"/>
      <c r="AL240" s="1"/>
      <c r="AM240" s="1"/>
      <c r="AN240" s="1"/>
    </row>
    <row r="241" spans="1:40"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22"/>
      <c r="AG241" s="122"/>
      <c r="AH241" s="1"/>
      <c r="AI241" s="1"/>
      <c r="AJ241" s="1"/>
      <c r="AK241" s="1"/>
      <c r="AL241" s="1"/>
      <c r="AM241" s="1"/>
      <c r="AN241" s="1"/>
    </row>
    <row r="242" spans="1:40"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22"/>
      <c r="AG242" s="122"/>
      <c r="AH242" s="1"/>
      <c r="AI242" s="1"/>
      <c r="AJ242" s="1"/>
      <c r="AK242" s="1"/>
      <c r="AL242" s="1"/>
      <c r="AM242" s="1"/>
      <c r="AN242" s="1"/>
    </row>
    <row r="243" spans="1:40"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22"/>
      <c r="AG243" s="122"/>
      <c r="AH243" s="1"/>
      <c r="AI243" s="1"/>
      <c r="AJ243" s="1"/>
      <c r="AK243" s="1"/>
      <c r="AL243" s="1"/>
      <c r="AM243" s="1"/>
      <c r="AN243" s="1"/>
    </row>
    <row r="244" spans="1:40"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22"/>
      <c r="AG244" s="122"/>
      <c r="AH244" s="1"/>
      <c r="AI244" s="1"/>
      <c r="AJ244" s="1"/>
      <c r="AK244" s="1"/>
      <c r="AL244" s="1"/>
      <c r="AM244" s="1"/>
      <c r="AN244" s="1"/>
    </row>
    <row r="245" spans="1:40"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22"/>
      <c r="AG245" s="122"/>
      <c r="AH245" s="1"/>
      <c r="AI245" s="1"/>
      <c r="AJ245" s="1"/>
      <c r="AK245" s="1"/>
      <c r="AL245" s="1"/>
      <c r="AM245" s="1"/>
      <c r="AN245" s="1"/>
    </row>
    <row r="246" spans="1:40"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22"/>
      <c r="AG246" s="122"/>
      <c r="AH246" s="1"/>
      <c r="AI246" s="1"/>
      <c r="AJ246" s="1"/>
      <c r="AK246" s="1"/>
      <c r="AL246" s="1"/>
      <c r="AM246" s="1"/>
      <c r="AN246" s="1"/>
    </row>
    <row r="247" spans="1:40"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22"/>
      <c r="AG247" s="122"/>
      <c r="AH247" s="1"/>
      <c r="AI247" s="1"/>
      <c r="AJ247" s="1"/>
      <c r="AK247" s="1"/>
      <c r="AL247" s="1"/>
      <c r="AM247" s="1"/>
      <c r="AN247" s="1"/>
    </row>
    <row r="248" spans="1:40"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22"/>
      <c r="AG248" s="122"/>
      <c r="AH248" s="1"/>
      <c r="AI248" s="1"/>
      <c r="AJ248" s="1"/>
      <c r="AK248" s="1"/>
      <c r="AL248" s="1"/>
      <c r="AM248" s="1"/>
      <c r="AN248" s="1"/>
    </row>
    <row r="249" spans="1:40"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22"/>
      <c r="AG249" s="122"/>
      <c r="AH249" s="1"/>
      <c r="AI249" s="1"/>
      <c r="AJ249" s="1"/>
      <c r="AK249" s="1"/>
      <c r="AL249" s="1"/>
      <c r="AM249" s="1"/>
      <c r="AN249" s="1"/>
    </row>
    <row r="250" spans="1:40"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22"/>
      <c r="AG250" s="122"/>
      <c r="AH250" s="1"/>
      <c r="AI250" s="1"/>
      <c r="AJ250" s="1"/>
      <c r="AK250" s="1"/>
      <c r="AL250" s="1"/>
      <c r="AM250" s="1"/>
      <c r="AN250" s="1"/>
    </row>
    <row r="251" spans="1:40"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22"/>
      <c r="AG251" s="122"/>
      <c r="AH251" s="1"/>
      <c r="AI251" s="1"/>
      <c r="AJ251" s="1"/>
      <c r="AK251" s="1"/>
      <c r="AL251" s="1"/>
      <c r="AM251" s="1"/>
      <c r="AN251" s="1"/>
    </row>
    <row r="252" spans="1:40"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22"/>
      <c r="AG252" s="122"/>
      <c r="AH252" s="1"/>
      <c r="AI252" s="1"/>
      <c r="AJ252" s="1"/>
      <c r="AK252" s="1"/>
      <c r="AL252" s="1"/>
      <c r="AM252" s="1"/>
      <c r="AN252" s="1"/>
    </row>
    <row r="253" spans="1:40"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22"/>
      <c r="AG253" s="122"/>
      <c r="AH253" s="1"/>
      <c r="AI253" s="1"/>
      <c r="AJ253" s="1"/>
      <c r="AK253" s="1"/>
      <c r="AL253" s="1"/>
      <c r="AM253" s="1"/>
      <c r="AN253" s="1"/>
    </row>
    <row r="254" spans="1:40"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22"/>
      <c r="AG254" s="122"/>
      <c r="AH254" s="1"/>
      <c r="AI254" s="1"/>
      <c r="AJ254" s="1"/>
      <c r="AK254" s="1"/>
      <c r="AL254" s="1"/>
      <c r="AM254" s="1"/>
      <c r="AN254" s="1"/>
    </row>
    <row r="255" spans="1:40"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22"/>
      <c r="AG255" s="122"/>
      <c r="AH255" s="1"/>
      <c r="AI255" s="1"/>
      <c r="AJ255" s="1"/>
      <c r="AK255" s="1"/>
      <c r="AL255" s="1"/>
      <c r="AM255" s="1"/>
      <c r="AN255" s="1"/>
    </row>
    <row r="256" spans="1:40"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22"/>
      <c r="AG256" s="122"/>
      <c r="AH256" s="1"/>
      <c r="AI256" s="1"/>
      <c r="AJ256" s="1"/>
      <c r="AK256" s="1"/>
      <c r="AL256" s="1"/>
      <c r="AM256" s="1"/>
      <c r="AN256" s="1"/>
    </row>
    <row r="257" spans="1:40"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22"/>
      <c r="AG257" s="122"/>
      <c r="AH257" s="1"/>
      <c r="AI257" s="1"/>
      <c r="AJ257" s="1"/>
      <c r="AK257" s="1"/>
      <c r="AL257" s="1"/>
      <c r="AM257" s="1"/>
      <c r="AN257" s="1"/>
    </row>
    <row r="258" spans="1:40"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22"/>
      <c r="AG258" s="122"/>
      <c r="AH258" s="1"/>
      <c r="AI258" s="1"/>
      <c r="AJ258" s="1"/>
      <c r="AK258" s="1"/>
      <c r="AL258" s="1"/>
      <c r="AM258" s="1"/>
      <c r="AN258" s="1"/>
    </row>
    <row r="259" spans="1:40"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22"/>
      <c r="AG259" s="122"/>
      <c r="AH259" s="1"/>
      <c r="AI259" s="1"/>
      <c r="AJ259" s="1"/>
      <c r="AK259" s="1"/>
      <c r="AL259" s="1"/>
      <c r="AM259" s="1"/>
      <c r="AN259" s="1"/>
    </row>
    <row r="260" spans="1:40"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22"/>
      <c r="AG260" s="122"/>
      <c r="AH260" s="1"/>
      <c r="AI260" s="1"/>
      <c r="AJ260" s="1"/>
      <c r="AK260" s="1"/>
      <c r="AL260" s="1"/>
      <c r="AM260" s="1"/>
      <c r="AN260" s="1"/>
    </row>
    <row r="261" spans="1:40"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22"/>
      <c r="AG261" s="122"/>
      <c r="AH261" s="1"/>
      <c r="AI261" s="1"/>
      <c r="AJ261" s="1"/>
      <c r="AK261" s="1"/>
      <c r="AL261" s="1"/>
      <c r="AM261" s="1"/>
      <c r="AN261" s="1"/>
    </row>
    <row r="262" spans="1:40"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22"/>
      <c r="AG262" s="122"/>
      <c r="AH262" s="1"/>
      <c r="AI262" s="1"/>
      <c r="AJ262" s="1"/>
      <c r="AK262" s="1"/>
      <c r="AL262" s="1"/>
      <c r="AM262" s="1"/>
      <c r="AN262" s="1"/>
    </row>
    <row r="263" spans="1:40"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22"/>
      <c r="AG263" s="122"/>
      <c r="AH263" s="1"/>
      <c r="AI263" s="1"/>
      <c r="AJ263" s="1"/>
      <c r="AK263" s="1"/>
      <c r="AL263" s="1"/>
      <c r="AM263" s="1"/>
      <c r="AN263" s="1"/>
    </row>
    <row r="264" spans="1:40"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22"/>
      <c r="AG264" s="122"/>
      <c r="AH264" s="1"/>
      <c r="AI264" s="1"/>
      <c r="AJ264" s="1"/>
      <c r="AK264" s="1"/>
      <c r="AL264" s="1"/>
      <c r="AM264" s="1"/>
      <c r="AN264" s="1"/>
    </row>
    <row r="265" spans="1:40"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22"/>
      <c r="AG265" s="122"/>
      <c r="AH265" s="1"/>
      <c r="AI265" s="1"/>
      <c r="AJ265" s="1"/>
      <c r="AK265" s="1"/>
      <c r="AL265" s="1"/>
      <c r="AM265" s="1"/>
      <c r="AN265" s="1"/>
    </row>
    <row r="266" spans="1:40"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22"/>
      <c r="AG266" s="122"/>
      <c r="AH266" s="1"/>
      <c r="AI266" s="1"/>
      <c r="AJ266" s="1"/>
      <c r="AK266" s="1"/>
      <c r="AL266" s="1"/>
      <c r="AM266" s="1"/>
      <c r="AN266" s="1"/>
    </row>
    <row r="267" spans="1:40"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22"/>
      <c r="AG267" s="122"/>
      <c r="AH267" s="1"/>
      <c r="AI267" s="1"/>
      <c r="AJ267" s="1"/>
      <c r="AK267" s="1"/>
      <c r="AL267" s="1"/>
      <c r="AM267" s="1"/>
      <c r="AN267" s="1"/>
    </row>
    <row r="268" spans="1:40"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22"/>
      <c r="AG268" s="122"/>
      <c r="AH268" s="1"/>
      <c r="AI268" s="1"/>
      <c r="AJ268" s="1"/>
      <c r="AK268" s="1"/>
      <c r="AL268" s="1"/>
      <c r="AM268" s="1"/>
      <c r="AN268" s="1"/>
    </row>
    <row r="269" spans="1:40"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22"/>
      <c r="AG269" s="122"/>
      <c r="AH269" s="1"/>
      <c r="AI269" s="1"/>
      <c r="AJ269" s="1"/>
      <c r="AK269" s="1"/>
      <c r="AL269" s="1"/>
      <c r="AM269" s="1"/>
      <c r="AN269" s="1"/>
    </row>
    <row r="270" spans="1:40"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22"/>
      <c r="AG270" s="122"/>
      <c r="AH270" s="1"/>
      <c r="AI270" s="1"/>
      <c r="AJ270" s="1"/>
      <c r="AK270" s="1"/>
      <c r="AL270" s="1"/>
      <c r="AM270" s="1"/>
      <c r="AN270" s="1"/>
    </row>
    <row r="271" spans="1:40"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22"/>
      <c r="AG271" s="122"/>
      <c r="AH271" s="1"/>
      <c r="AI271" s="1"/>
      <c r="AJ271" s="1"/>
      <c r="AK271" s="1"/>
      <c r="AL271" s="1"/>
      <c r="AM271" s="1"/>
      <c r="AN271" s="1"/>
    </row>
    <row r="272" spans="1:40"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22"/>
      <c r="AG272" s="122"/>
      <c r="AH272" s="1"/>
      <c r="AI272" s="1"/>
      <c r="AJ272" s="1"/>
      <c r="AK272" s="1"/>
      <c r="AL272" s="1"/>
      <c r="AM272" s="1"/>
      <c r="AN272" s="1"/>
    </row>
    <row r="273" spans="1:40"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22"/>
      <c r="AG273" s="122"/>
      <c r="AH273" s="1"/>
      <c r="AI273" s="1"/>
      <c r="AJ273" s="1"/>
      <c r="AK273" s="1"/>
      <c r="AL273" s="1"/>
      <c r="AM273" s="1"/>
      <c r="AN273" s="1"/>
    </row>
    <row r="274" spans="1:40"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22"/>
      <c r="AG274" s="122"/>
      <c r="AH274" s="1"/>
      <c r="AI274" s="1"/>
      <c r="AJ274" s="1"/>
      <c r="AK274" s="1"/>
      <c r="AL274" s="1"/>
      <c r="AM274" s="1"/>
      <c r="AN274" s="1"/>
    </row>
    <row r="275" spans="1:40"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22"/>
      <c r="AG275" s="122"/>
      <c r="AH275" s="1"/>
      <c r="AI275" s="1"/>
      <c r="AJ275" s="1"/>
      <c r="AK275" s="1"/>
      <c r="AL275" s="1"/>
      <c r="AM275" s="1"/>
      <c r="AN275" s="1"/>
    </row>
    <row r="276" spans="1:40"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22"/>
      <c r="AG276" s="122"/>
      <c r="AH276" s="1"/>
      <c r="AI276" s="1"/>
      <c r="AJ276" s="1"/>
      <c r="AK276" s="1"/>
      <c r="AL276" s="1"/>
      <c r="AM276" s="1"/>
      <c r="AN276" s="1"/>
    </row>
    <row r="277" spans="1:40"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22"/>
      <c r="AG277" s="122"/>
      <c r="AH277" s="1"/>
      <c r="AI277" s="1"/>
      <c r="AJ277" s="1"/>
      <c r="AK277" s="1"/>
      <c r="AL277" s="1"/>
      <c r="AM277" s="1"/>
      <c r="AN277" s="1"/>
    </row>
    <row r="278" spans="1:40"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22"/>
      <c r="AG278" s="122"/>
      <c r="AH278" s="1"/>
      <c r="AI278" s="1"/>
      <c r="AJ278" s="1"/>
      <c r="AK278" s="1"/>
      <c r="AL278" s="1"/>
      <c r="AM278" s="1"/>
      <c r="AN278" s="1"/>
    </row>
    <row r="279" spans="1:40"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22"/>
      <c r="AG279" s="122"/>
      <c r="AH279" s="1"/>
      <c r="AI279" s="1"/>
      <c r="AJ279" s="1"/>
      <c r="AK279" s="1"/>
      <c r="AL279" s="1"/>
      <c r="AM279" s="1"/>
      <c r="AN279" s="1"/>
    </row>
    <row r="280" spans="1:40"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22"/>
      <c r="AG280" s="122"/>
      <c r="AH280" s="1"/>
      <c r="AI280" s="1"/>
      <c r="AJ280" s="1"/>
      <c r="AK280" s="1"/>
      <c r="AL280" s="1"/>
      <c r="AM280" s="1"/>
      <c r="AN280" s="1"/>
    </row>
    <row r="281" spans="1:40"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22"/>
      <c r="AG281" s="122"/>
      <c r="AH281" s="1"/>
      <c r="AI281" s="1"/>
      <c r="AJ281" s="1"/>
      <c r="AK281" s="1"/>
      <c r="AL281" s="1"/>
      <c r="AM281" s="1"/>
      <c r="AN281" s="1"/>
    </row>
    <row r="282" spans="1:40"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22"/>
      <c r="AG282" s="122"/>
      <c r="AH282" s="1"/>
      <c r="AI282" s="1"/>
      <c r="AJ282" s="1"/>
      <c r="AK282" s="1"/>
      <c r="AL282" s="1"/>
      <c r="AM282" s="1"/>
      <c r="AN282" s="1"/>
    </row>
    <row r="283" spans="1:40"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22"/>
      <c r="AG283" s="122"/>
      <c r="AH283" s="1"/>
      <c r="AI283" s="1"/>
      <c r="AJ283" s="1"/>
      <c r="AK283" s="1"/>
      <c r="AL283" s="1"/>
      <c r="AM283" s="1"/>
      <c r="AN283" s="1"/>
    </row>
    <row r="284" spans="1:40"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22"/>
      <c r="AG284" s="122"/>
      <c r="AH284" s="1"/>
      <c r="AI284" s="1"/>
      <c r="AJ284" s="1"/>
      <c r="AK284" s="1"/>
      <c r="AL284" s="1"/>
      <c r="AM284" s="1"/>
      <c r="AN284" s="1"/>
    </row>
    <row r="285" spans="1:40"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22"/>
      <c r="AG285" s="122"/>
      <c r="AH285" s="1"/>
      <c r="AI285" s="1"/>
      <c r="AJ285" s="1"/>
      <c r="AK285" s="1"/>
      <c r="AL285" s="1"/>
      <c r="AM285" s="1"/>
      <c r="AN285" s="1"/>
    </row>
    <row r="286" spans="1:40"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22"/>
      <c r="AG286" s="122"/>
      <c r="AH286" s="1"/>
      <c r="AI286" s="1"/>
      <c r="AJ286" s="1"/>
      <c r="AK286" s="1"/>
      <c r="AL286" s="1"/>
      <c r="AM286" s="1"/>
      <c r="AN286" s="1"/>
    </row>
    <row r="287" spans="1:40"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22"/>
      <c r="AG287" s="122"/>
      <c r="AH287" s="1"/>
      <c r="AI287" s="1"/>
      <c r="AJ287" s="1"/>
      <c r="AK287" s="1"/>
      <c r="AL287" s="1"/>
      <c r="AM287" s="1"/>
      <c r="AN287" s="1"/>
    </row>
    <row r="288" spans="1:40"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22"/>
      <c r="AG288" s="122"/>
      <c r="AH288" s="1"/>
      <c r="AI288" s="1"/>
      <c r="AJ288" s="1"/>
      <c r="AK288" s="1"/>
      <c r="AL288" s="1"/>
      <c r="AM288" s="1"/>
      <c r="AN288" s="1"/>
    </row>
    <row r="289" spans="1:40"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22"/>
      <c r="AG289" s="122"/>
      <c r="AH289" s="1"/>
      <c r="AI289" s="1"/>
      <c r="AJ289" s="1"/>
      <c r="AK289" s="1"/>
      <c r="AL289" s="1"/>
      <c r="AM289" s="1"/>
      <c r="AN289" s="1"/>
    </row>
    <row r="290" spans="1:40"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22"/>
      <c r="AG290" s="122"/>
      <c r="AH290" s="1"/>
      <c r="AI290" s="1"/>
      <c r="AJ290" s="1"/>
      <c r="AK290" s="1"/>
      <c r="AL290" s="1"/>
      <c r="AM290" s="1"/>
      <c r="AN290" s="1"/>
    </row>
    <row r="291" spans="1:40"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22"/>
      <c r="AG291" s="122"/>
      <c r="AH291" s="1"/>
      <c r="AI291" s="1"/>
      <c r="AJ291" s="1"/>
      <c r="AK291" s="1"/>
      <c r="AL291" s="1"/>
      <c r="AM291" s="1"/>
      <c r="AN291" s="1"/>
    </row>
    <row r="292" spans="1:40"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22"/>
      <c r="AG292" s="122"/>
      <c r="AH292" s="1"/>
      <c r="AI292" s="1"/>
      <c r="AJ292" s="1"/>
      <c r="AK292" s="1"/>
      <c r="AL292" s="1"/>
      <c r="AM292" s="1"/>
      <c r="AN292" s="1"/>
    </row>
    <row r="293" spans="1:40"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22"/>
      <c r="AG293" s="122"/>
      <c r="AH293" s="1"/>
      <c r="AI293" s="1"/>
      <c r="AJ293" s="1"/>
      <c r="AK293" s="1"/>
      <c r="AL293" s="1"/>
      <c r="AM293" s="1"/>
      <c r="AN293" s="1"/>
    </row>
    <row r="294" spans="1:40"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22"/>
      <c r="AG294" s="122"/>
      <c r="AH294" s="1"/>
      <c r="AI294" s="1"/>
      <c r="AJ294" s="1"/>
      <c r="AK294" s="1"/>
      <c r="AL294" s="1"/>
      <c r="AM294" s="1"/>
      <c r="AN294" s="1"/>
    </row>
    <row r="295" spans="1:40"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22"/>
      <c r="AG295" s="122"/>
      <c r="AH295" s="1"/>
      <c r="AI295" s="1"/>
      <c r="AJ295" s="1"/>
      <c r="AK295" s="1"/>
      <c r="AL295" s="1"/>
      <c r="AM295" s="1"/>
      <c r="AN295" s="1"/>
    </row>
    <row r="296" spans="1:40"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22"/>
      <c r="AG296" s="122"/>
      <c r="AH296" s="1"/>
      <c r="AI296" s="1"/>
      <c r="AJ296" s="1"/>
      <c r="AK296" s="1"/>
      <c r="AL296" s="1"/>
      <c r="AM296" s="1"/>
      <c r="AN296" s="1"/>
    </row>
    <row r="297" spans="1:40"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22"/>
      <c r="AG297" s="122"/>
      <c r="AH297" s="1"/>
      <c r="AI297" s="1"/>
      <c r="AJ297" s="1"/>
      <c r="AK297" s="1"/>
      <c r="AL297" s="1"/>
      <c r="AM297" s="1"/>
      <c r="AN297" s="1"/>
    </row>
    <row r="298" spans="1:40"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22"/>
      <c r="AG298" s="122"/>
      <c r="AH298" s="1"/>
      <c r="AI298" s="1"/>
      <c r="AJ298" s="1"/>
      <c r="AK298" s="1"/>
      <c r="AL298" s="1"/>
      <c r="AM298" s="1"/>
      <c r="AN298" s="1"/>
    </row>
    <row r="299" spans="1:40"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22"/>
      <c r="AG299" s="122"/>
      <c r="AH299" s="1"/>
      <c r="AI299" s="1"/>
      <c r="AJ299" s="1"/>
      <c r="AK299" s="1"/>
      <c r="AL299" s="1"/>
      <c r="AM299" s="1"/>
      <c r="AN299" s="1"/>
    </row>
    <row r="300" spans="1:40"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22"/>
      <c r="AG300" s="122"/>
      <c r="AH300" s="1"/>
      <c r="AI300" s="1"/>
      <c r="AJ300" s="1"/>
      <c r="AK300" s="1"/>
      <c r="AL300" s="1"/>
      <c r="AM300" s="1"/>
      <c r="AN300" s="1"/>
    </row>
    <row r="301" spans="1:40"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22"/>
      <c r="AG301" s="122"/>
      <c r="AH301" s="1"/>
      <c r="AI301" s="1"/>
      <c r="AJ301" s="1"/>
      <c r="AK301" s="1"/>
      <c r="AL301" s="1"/>
      <c r="AM301" s="1"/>
      <c r="AN301" s="1"/>
    </row>
    <row r="302" spans="1:40"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22"/>
      <c r="AG302" s="122"/>
      <c r="AH302" s="1"/>
      <c r="AI302" s="1"/>
      <c r="AJ302" s="1"/>
      <c r="AK302" s="1"/>
      <c r="AL302" s="1"/>
      <c r="AM302" s="1"/>
      <c r="AN302" s="1"/>
    </row>
    <row r="303" spans="1:40"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22"/>
      <c r="AG303" s="122"/>
      <c r="AH303" s="1"/>
      <c r="AI303" s="1"/>
      <c r="AJ303" s="1"/>
      <c r="AK303" s="1"/>
      <c r="AL303" s="1"/>
      <c r="AM303" s="1"/>
      <c r="AN303" s="1"/>
    </row>
    <row r="304" spans="1:40"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22"/>
      <c r="AG304" s="122"/>
      <c r="AH304" s="1"/>
      <c r="AI304" s="1"/>
      <c r="AJ304" s="1"/>
      <c r="AK304" s="1"/>
      <c r="AL304" s="1"/>
      <c r="AM304" s="1"/>
      <c r="AN304" s="1"/>
    </row>
    <row r="305" spans="1:40"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22"/>
      <c r="AG305" s="122"/>
      <c r="AH305" s="1"/>
      <c r="AI305" s="1"/>
      <c r="AJ305" s="1"/>
      <c r="AK305" s="1"/>
      <c r="AL305" s="1"/>
      <c r="AM305" s="1"/>
      <c r="AN305" s="1"/>
    </row>
    <row r="306" spans="1:40"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22"/>
      <c r="AG306" s="122"/>
      <c r="AH306" s="1"/>
      <c r="AI306" s="1"/>
      <c r="AJ306" s="1"/>
      <c r="AK306" s="1"/>
      <c r="AL306" s="1"/>
      <c r="AM306" s="1"/>
      <c r="AN306" s="1"/>
    </row>
    <row r="307" spans="1:40"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22"/>
      <c r="AG307" s="122"/>
      <c r="AH307" s="1"/>
      <c r="AI307" s="1"/>
      <c r="AJ307" s="1"/>
      <c r="AK307" s="1"/>
      <c r="AL307" s="1"/>
      <c r="AM307" s="1"/>
      <c r="AN307" s="1"/>
    </row>
    <row r="308" spans="1:40"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22"/>
      <c r="AG308" s="122"/>
      <c r="AH308" s="1"/>
      <c r="AI308" s="1"/>
      <c r="AJ308" s="1"/>
      <c r="AK308" s="1"/>
      <c r="AL308" s="1"/>
      <c r="AM308" s="1"/>
      <c r="AN308" s="1"/>
    </row>
    <row r="309" spans="1:40"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22"/>
      <c r="AG309" s="122"/>
      <c r="AH309" s="1"/>
      <c r="AI309" s="1"/>
      <c r="AJ309" s="1"/>
      <c r="AK309" s="1"/>
      <c r="AL309" s="1"/>
      <c r="AM309" s="1"/>
      <c r="AN309" s="1"/>
    </row>
    <row r="310" spans="1:40"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22"/>
      <c r="AG310" s="122"/>
      <c r="AH310" s="1"/>
      <c r="AI310" s="1"/>
      <c r="AJ310" s="1"/>
      <c r="AK310" s="1"/>
      <c r="AL310" s="1"/>
      <c r="AM310" s="1"/>
      <c r="AN310" s="1"/>
    </row>
    <row r="311" spans="1:40"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22"/>
      <c r="AG311" s="122"/>
      <c r="AH311" s="1"/>
      <c r="AI311" s="1"/>
      <c r="AJ311" s="1"/>
      <c r="AK311" s="1"/>
      <c r="AL311" s="1"/>
      <c r="AM311" s="1"/>
      <c r="AN311" s="1"/>
    </row>
    <row r="312" spans="1:40"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22"/>
      <c r="AG312" s="122"/>
      <c r="AH312" s="1"/>
      <c r="AI312" s="1"/>
      <c r="AJ312" s="1"/>
      <c r="AK312" s="1"/>
      <c r="AL312" s="1"/>
      <c r="AM312" s="1"/>
      <c r="AN312" s="1"/>
    </row>
    <row r="313" spans="1:40"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22"/>
      <c r="AG313" s="122"/>
      <c r="AH313" s="1"/>
      <c r="AI313" s="1"/>
      <c r="AJ313" s="1"/>
      <c r="AK313" s="1"/>
      <c r="AL313" s="1"/>
      <c r="AM313" s="1"/>
      <c r="AN313" s="1"/>
    </row>
    <row r="314" spans="1:40"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22"/>
      <c r="AG314" s="122"/>
      <c r="AH314" s="1"/>
      <c r="AI314" s="1"/>
      <c r="AJ314" s="1"/>
      <c r="AK314" s="1"/>
      <c r="AL314" s="1"/>
      <c r="AM314" s="1"/>
      <c r="AN314" s="1"/>
    </row>
    <row r="315" spans="1:40"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22"/>
      <c r="AG315" s="122"/>
      <c r="AH315" s="1"/>
      <c r="AI315" s="1"/>
      <c r="AJ315" s="1"/>
      <c r="AK315" s="1"/>
      <c r="AL315" s="1"/>
      <c r="AM315" s="1"/>
      <c r="AN315" s="1"/>
    </row>
    <row r="316" spans="1:40"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22"/>
      <c r="AG316" s="122"/>
      <c r="AH316" s="1"/>
      <c r="AI316" s="1"/>
      <c r="AJ316" s="1"/>
      <c r="AK316" s="1"/>
      <c r="AL316" s="1"/>
      <c r="AM316" s="1"/>
      <c r="AN316" s="1"/>
    </row>
    <row r="317" spans="1:40"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22"/>
      <c r="AG317" s="122"/>
      <c r="AH317" s="1"/>
      <c r="AI317" s="1"/>
      <c r="AJ317" s="1"/>
      <c r="AK317" s="1"/>
      <c r="AL317" s="1"/>
      <c r="AM317" s="1"/>
      <c r="AN317" s="1"/>
    </row>
    <row r="318" spans="1:40"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22"/>
      <c r="AG318" s="122"/>
      <c r="AH318" s="1"/>
      <c r="AI318" s="1"/>
      <c r="AJ318" s="1"/>
      <c r="AK318" s="1"/>
      <c r="AL318" s="1"/>
      <c r="AM318" s="1"/>
      <c r="AN318" s="1"/>
    </row>
    <row r="319" spans="1:40"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22"/>
      <c r="AG319" s="122"/>
      <c r="AH319" s="1"/>
      <c r="AI319" s="1"/>
      <c r="AJ319" s="1"/>
      <c r="AK319" s="1"/>
      <c r="AL319" s="1"/>
      <c r="AM319" s="1"/>
      <c r="AN319" s="1"/>
    </row>
    <row r="320" spans="1:40"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22"/>
      <c r="AG320" s="122"/>
      <c r="AH320" s="1"/>
      <c r="AI320" s="1"/>
      <c r="AJ320" s="1"/>
      <c r="AK320" s="1"/>
      <c r="AL320" s="1"/>
      <c r="AM320" s="1"/>
      <c r="AN320" s="1"/>
    </row>
    <row r="321" spans="1:40"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22"/>
      <c r="AG321" s="122"/>
      <c r="AH321" s="1"/>
      <c r="AI321" s="1"/>
      <c r="AJ321" s="1"/>
      <c r="AK321" s="1"/>
      <c r="AL321" s="1"/>
      <c r="AM321" s="1"/>
      <c r="AN321" s="1"/>
    </row>
    <row r="322" spans="1:40"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22"/>
      <c r="AG322" s="122"/>
      <c r="AH322" s="1"/>
      <c r="AI322" s="1"/>
      <c r="AJ322" s="1"/>
      <c r="AK322" s="1"/>
      <c r="AL322" s="1"/>
      <c r="AM322" s="1"/>
      <c r="AN322" s="1"/>
    </row>
    <row r="323" spans="1:40"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22"/>
      <c r="AG323" s="122"/>
      <c r="AH323" s="1"/>
      <c r="AI323" s="1"/>
      <c r="AJ323" s="1"/>
      <c r="AK323" s="1"/>
      <c r="AL323" s="1"/>
      <c r="AM323" s="1"/>
      <c r="AN323" s="1"/>
    </row>
    <row r="324" spans="1:40"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22"/>
      <c r="AG324" s="122"/>
      <c r="AH324" s="1"/>
      <c r="AI324" s="1"/>
      <c r="AJ324" s="1"/>
      <c r="AK324" s="1"/>
      <c r="AL324" s="1"/>
      <c r="AM324" s="1"/>
      <c r="AN324" s="1"/>
    </row>
    <row r="325" spans="1:40"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22"/>
      <c r="AG325" s="122"/>
      <c r="AH325" s="1"/>
      <c r="AI325" s="1"/>
      <c r="AJ325" s="1"/>
      <c r="AK325" s="1"/>
      <c r="AL325" s="1"/>
      <c r="AM325" s="1"/>
      <c r="AN325" s="1"/>
    </row>
    <row r="326" spans="1:40"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22"/>
      <c r="AG326" s="122"/>
      <c r="AH326" s="1"/>
      <c r="AI326" s="1"/>
      <c r="AJ326" s="1"/>
      <c r="AK326" s="1"/>
      <c r="AL326" s="1"/>
      <c r="AM326" s="1"/>
      <c r="AN326" s="1"/>
    </row>
    <row r="327" spans="1:40"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22"/>
      <c r="AG327" s="122"/>
      <c r="AH327" s="1"/>
      <c r="AI327" s="1"/>
      <c r="AJ327" s="1"/>
      <c r="AK327" s="1"/>
      <c r="AL327" s="1"/>
      <c r="AM327" s="1"/>
      <c r="AN327" s="1"/>
    </row>
    <row r="328" spans="1:40"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22"/>
      <c r="AG328" s="122"/>
      <c r="AH328" s="1"/>
      <c r="AI328" s="1"/>
      <c r="AJ328" s="1"/>
      <c r="AK328" s="1"/>
      <c r="AL328" s="1"/>
      <c r="AM328" s="1"/>
      <c r="AN328" s="1"/>
    </row>
    <row r="329" spans="1:40"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22"/>
      <c r="AG329" s="122"/>
      <c r="AH329" s="1"/>
      <c r="AI329" s="1"/>
      <c r="AJ329" s="1"/>
      <c r="AK329" s="1"/>
      <c r="AL329" s="1"/>
      <c r="AM329" s="1"/>
      <c r="AN329" s="1"/>
    </row>
    <row r="330" spans="1:40"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22"/>
      <c r="AG330" s="122"/>
      <c r="AH330" s="1"/>
      <c r="AI330" s="1"/>
      <c r="AJ330" s="1"/>
      <c r="AK330" s="1"/>
      <c r="AL330" s="1"/>
      <c r="AM330" s="1"/>
      <c r="AN330" s="1"/>
    </row>
    <row r="331" spans="1:40"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22"/>
      <c r="AG331" s="122"/>
      <c r="AH331" s="1"/>
      <c r="AI331" s="1"/>
      <c r="AJ331" s="1"/>
      <c r="AK331" s="1"/>
      <c r="AL331" s="1"/>
      <c r="AM331" s="1"/>
      <c r="AN331" s="1"/>
    </row>
    <row r="332" spans="1:40"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22"/>
      <c r="AG332" s="122"/>
      <c r="AH332" s="1"/>
      <c r="AI332" s="1"/>
      <c r="AJ332" s="1"/>
      <c r="AK332" s="1"/>
      <c r="AL332" s="1"/>
      <c r="AM332" s="1"/>
      <c r="AN332" s="1"/>
    </row>
    <row r="333" spans="1:40"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22"/>
      <c r="AG333" s="122"/>
      <c r="AH333" s="1"/>
      <c r="AI333" s="1"/>
      <c r="AJ333" s="1"/>
      <c r="AK333" s="1"/>
      <c r="AL333" s="1"/>
      <c r="AM333" s="1"/>
      <c r="AN333" s="1"/>
    </row>
    <row r="334" spans="1:40"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22"/>
      <c r="AG334" s="122"/>
      <c r="AH334" s="1"/>
      <c r="AI334" s="1"/>
      <c r="AJ334" s="1"/>
      <c r="AK334" s="1"/>
      <c r="AL334" s="1"/>
      <c r="AM334" s="1"/>
      <c r="AN334" s="1"/>
    </row>
    <row r="335" spans="1:40"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22"/>
      <c r="AG335" s="122"/>
      <c r="AH335" s="1"/>
      <c r="AI335" s="1"/>
      <c r="AJ335" s="1"/>
      <c r="AK335" s="1"/>
      <c r="AL335" s="1"/>
      <c r="AM335" s="1"/>
      <c r="AN335" s="1"/>
    </row>
    <row r="336" spans="1:40"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22"/>
      <c r="AG336" s="122"/>
      <c r="AH336" s="1"/>
      <c r="AI336" s="1"/>
      <c r="AJ336" s="1"/>
      <c r="AK336" s="1"/>
      <c r="AL336" s="1"/>
      <c r="AM336" s="1"/>
      <c r="AN336" s="1"/>
    </row>
    <row r="337" spans="1:40"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22"/>
      <c r="AG337" s="122"/>
      <c r="AH337" s="1"/>
      <c r="AI337" s="1"/>
      <c r="AJ337" s="1"/>
      <c r="AK337" s="1"/>
      <c r="AL337" s="1"/>
      <c r="AM337" s="1"/>
      <c r="AN337" s="1"/>
    </row>
    <row r="338" spans="1:40"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22"/>
      <c r="AG338" s="122"/>
      <c r="AH338" s="1"/>
      <c r="AI338" s="1"/>
      <c r="AJ338" s="1"/>
      <c r="AK338" s="1"/>
      <c r="AL338" s="1"/>
      <c r="AM338" s="1"/>
      <c r="AN338" s="1"/>
    </row>
    <row r="339" spans="1:40"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22"/>
      <c r="AG339" s="122"/>
      <c r="AH339" s="1"/>
      <c r="AI339" s="1"/>
      <c r="AJ339" s="1"/>
      <c r="AK339" s="1"/>
      <c r="AL339" s="1"/>
      <c r="AM339" s="1"/>
      <c r="AN339" s="1"/>
    </row>
    <row r="340" spans="1:40"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22"/>
      <c r="AG340" s="122"/>
      <c r="AH340" s="1"/>
      <c r="AI340" s="1"/>
      <c r="AJ340" s="1"/>
      <c r="AK340" s="1"/>
      <c r="AL340" s="1"/>
      <c r="AM340" s="1"/>
      <c r="AN340" s="1"/>
    </row>
    <row r="341" spans="1:40"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22"/>
      <c r="AG341" s="122"/>
      <c r="AH341" s="1"/>
      <c r="AI341" s="1"/>
      <c r="AJ341" s="1"/>
      <c r="AK341" s="1"/>
      <c r="AL341" s="1"/>
      <c r="AM341" s="1"/>
      <c r="AN341" s="1"/>
    </row>
    <row r="342" spans="1:40"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22"/>
      <c r="AG342" s="122"/>
      <c r="AH342" s="1"/>
      <c r="AI342" s="1"/>
      <c r="AJ342" s="1"/>
      <c r="AK342" s="1"/>
      <c r="AL342" s="1"/>
      <c r="AM342" s="1"/>
      <c r="AN342" s="1"/>
    </row>
    <row r="343" spans="1:40"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22"/>
      <c r="AG343" s="122"/>
      <c r="AH343" s="1"/>
      <c r="AI343" s="1"/>
      <c r="AJ343" s="1"/>
      <c r="AK343" s="1"/>
      <c r="AL343" s="1"/>
      <c r="AM343" s="1"/>
      <c r="AN343" s="1"/>
    </row>
    <row r="344" spans="1:40"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22"/>
      <c r="AG344" s="122"/>
      <c r="AH344" s="1"/>
      <c r="AI344" s="1"/>
      <c r="AJ344" s="1"/>
      <c r="AK344" s="1"/>
      <c r="AL344" s="1"/>
      <c r="AM344" s="1"/>
      <c r="AN344" s="1"/>
    </row>
    <row r="345" spans="1:40"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22"/>
      <c r="AG345" s="122"/>
      <c r="AH345" s="1"/>
      <c r="AI345" s="1"/>
      <c r="AJ345" s="1"/>
      <c r="AK345" s="1"/>
      <c r="AL345" s="1"/>
      <c r="AM345" s="1"/>
      <c r="AN345" s="1"/>
    </row>
    <row r="346" spans="1:40"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22"/>
      <c r="AG346" s="122"/>
      <c r="AH346" s="1"/>
      <c r="AI346" s="1"/>
      <c r="AJ346" s="1"/>
      <c r="AK346" s="1"/>
      <c r="AL346" s="1"/>
      <c r="AM346" s="1"/>
      <c r="AN346" s="1"/>
    </row>
    <row r="347" spans="1:40"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22"/>
      <c r="AG347" s="122"/>
      <c r="AH347" s="1"/>
      <c r="AI347" s="1"/>
      <c r="AJ347" s="1"/>
      <c r="AK347" s="1"/>
      <c r="AL347" s="1"/>
      <c r="AM347" s="1"/>
      <c r="AN347" s="1"/>
    </row>
    <row r="348" spans="1:40"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22"/>
      <c r="AG348" s="122"/>
      <c r="AH348" s="1"/>
      <c r="AI348" s="1"/>
      <c r="AJ348" s="1"/>
      <c r="AK348" s="1"/>
      <c r="AL348" s="1"/>
      <c r="AM348" s="1"/>
      <c r="AN348" s="1"/>
    </row>
    <row r="349" spans="1:40"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22"/>
      <c r="AG349" s="122"/>
      <c r="AH349" s="1"/>
      <c r="AI349" s="1"/>
      <c r="AJ349" s="1"/>
      <c r="AK349" s="1"/>
      <c r="AL349" s="1"/>
      <c r="AM349" s="1"/>
      <c r="AN349" s="1"/>
    </row>
    <row r="350" spans="1:40"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22"/>
      <c r="AG350" s="122"/>
      <c r="AH350" s="1"/>
      <c r="AI350" s="1"/>
      <c r="AJ350" s="1"/>
      <c r="AK350" s="1"/>
      <c r="AL350" s="1"/>
      <c r="AM350" s="1"/>
      <c r="AN350" s="1"/>
    </row>
    <row r="351" spans="1:40"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22"/>
      <c r="AG351" s="122"/>
      <c r="AH351" s="1"/>
      <c r="AI351" s="1"/>
      <c r="AJ351" s="1"/>
      <c r="AK351" s="1"/>
      <c r="AL351" s="1"/>
      <c r="AM351" s="1"/>
      <c r="AN351" s="1"/>
    </row>
    <row r="352" spans="1:40"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22"/>
      <c r="AG352" s="122"/>
      <c r="AH352" s="1"/>
      <c r="AI352" s="1"/>
      <c r="AJ352" s="1"/>
      <c r="AK352" s="1"/>
      <c r="AL352" s="1"/>
      <c r="AM352" s="1"/>
      <c r="AN352" s="1"/>
    </row>
    <row r="353" spans="1:40"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22"/>
      <c r="AG353" s="122"/>
      <c r="AH353" s="1"/>
      <c r="AI353" s="1"/>
      <c r="AJ353" s="1"/>
      <c r="AK353" s="1"/>
      <c r="AL353" s="1"/>
      <c r="AM353" s="1"/>
      <c r="AN353" s="1"/>
    </row>
    <row r="354" spans="1:40"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22"/>
      <c r="AG354" s="122"/>
      <c r="AH354" s="1"/>
      <c r="AI354" s="1"/>
      <c r="AJ354" s="1"/>
      <c r="AK354" s="1"/>
      <c r="AL354" s="1"/>
      <c r="AM354" s="1"/>
      <c r="AN354" s="1"/>
    </row>
    <row r="355" spans="1:40"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22"/>
      <c r="AG355" s="122"/>
      <c r="AH355" s="1"/>
      <c r="AI355" s="1"/>
      <c r="AJ355" s="1"/>
      <c r="AK355" s="1"/>
      <c r="AL355" s="1"/>
      <c r="AM355" s="1"/>
      <c r="AN355" s="1"/>
    </row>
    <row r="356" spans="1:40"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22"/>
      <c r="AG356" s="122"/>
      <c r="AH356" s="1"/>
      <c r="AI356" s="1"/>
      <c r="AJ356" s="1"/>
      <c r="AK356" s="1"/>
      <c r="AL356" s="1"/>
      <c r="AM356" s="1"/>
      <c r="AN356" s="1"/>
    </row>
    <row r="357" spans="1:40"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22"/>
      <c r="AG357" s="122"/>
      <c r="AH357" s="1"/>
      <c r="AI357" s="1"/>
      <c r="AJ357" s="1"/>
      <c r="AK357" s="1"/>
      <c r="AL357" s="1"/>
      <c r="AM357" s="1"/>
      <c r="AN357" s="1"/>
    </row>
    <row r="358" spans="1:40"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22"/>
      <c r="AG358" s="122"/>
      <c r="AH358" s="1"/>
      <c r="AI358" s="1"/>
      <c r="AJ358" s="1"/>
      <c r="AK358" s="1"/>
      <c r="AL358" s="1"/>
      <c r="AM358" s="1"/>
      <c r="AN358" s="1"/>
    </row>
    <row r="359" spans="1:40"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22"/>
      <c r="AG359" s="122"/>
      <c r="AH359" s="1"/>
      <c r="AI359" s="1"/>
      <c r="AJ359" s="1"/>
      <c r="AK359" s="1"/>
      <c r="AL359" s="1"/>
      <c r="AM359" s="1"/>
      <c r="AN359" s="1"/>
    </row>
    <row r="360" spans="1:40"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22"/>
      <c r="AG360" s="122"/>
      <c r="AH360" s="1"/>
      <c r="AI360" s="1"/>
      <c r="AJ360" s="1"/>
      <c r="AK360" s="1"/>
      <c r="AL360" s="1"/>
      <c r="AM360" s="1"/>
      <c r="AN360" s="1"/>
    </row>
    <row r="361" spans="1:40"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22"/>
      <c r="AG361" s="122"/>
      <c r="AH361" s="1"/>
      <c r="AI361" s="1"/>
      <c r="AJ361" s="1"/>
      <c r="AK361" s="1"/>
      <c r="AL361" s="1"/>
      <c r="AM361" s="1"/>
      <c r="AN361" s="1"/>
    </row>
    <row r="362" spans="1:40"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22"/>
      <c r="AG362" s="122"/>
      <c r="AH362" s="1"/>
      <c r="AI362" s="1"/>
      <c r="AJ362" s="1"/>
      <c r="AK362" s="1"/>
      <c r="AL362" s="1"/>
      <c r="AM362" s="1"/>
      <c r="AN362" s="1"/>
    </row>
    <row r="363" spans="1:40"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22"/>
      <c r="AG363" s="122"/>
      <c r="AH363" s="1"/>
      <c r="AI363" s="1"/>
      <c r="AJ363" s="1"/>
      <c r="AK363" s="1"/>
      <c r="AL363" s="1"/>
      <c r="AM363" s="1"/>
      <c r="AN363" s="1"/>
    </row>
    <row r="364" spans="1:40"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22"/>
      <c r="AG364" s="122"/>
      <c r="AH364" s="1"/>
      <c r="AI364" s="1"/>
      <c r="AJ364" s="1"/>
      <c r="AK364" s="1"/>
      <c r="AL364" s="1"/>
      <c r="AM364" s="1"/>
      <c r="AN364" s="1"/>
    </row>
    <row r="365" spans="1:40"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22"/>
      <c r="AG365" s="122"/>
      <c r="AH365" s="1"/>
      <c r="AI365" s="1"/>
      <c r="AJ365" s="1"/>
      <c r="AK365" s="1"/>
      <c r="AL365" s="1"/>
      <c r="AM365" s="1"/>
      <c r="AN365" s="1"/>
    </row>
    <row r="366" spans="1:40"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22"/>
      <c r="AG366" s="122"/>
      <c r="AH366" s="1"/>
      <c r="AI366" s="1"/>
      <c r="AJ366" s="1"/>
      <c r="AK366" s="1"/>
      <c r="AL366" s="1"/>
      <c r="AM366" s="1"/>
      <c r="AN366" s="1"/>
    </row>
    <row r="367" spans="1:40"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22"/>
      <c r="AG367" s="122"/>
      <c r="AH367" s="1"/>
      <c r="AI367" s="1"/>
      <c r="AJ367" s="1"/>
      <c r="AK367" s="1"/>
      <c r="AL367" s="1"/>
      <c r="AM367" s="1"/>
      <c r="AN367" s="1"/>
    </row>
    <row r="368" spans="1:40"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22"/>
      <c r="AG368" s="122"/>
      <c r="AH368" s="1"/>
      <c r="AI368" s="1"/>
      <c r="AJ368" s="1"/>
      <c r="AK368" s="1"/>
      <c r="AL368" s="1"/>
      <c r="AM368" s="1"/>
      <c r="AN368" s="1"/>
    </row>
    <row r="369" spans="1:40"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22"/>
      <c r="AG369" s="122"/>
      <c r="AH369" s="1"/>
      <c r="AI369" s="1"/>
      <c r="AJ369" s="1"/>
      <c r="AK369" s="1"/>
      <c r="AL369" s="1"/>
      <c r="AM369" s="1"/>
      <c r="AN369" s="1"/>
    </row>
    <row r="370" spans="1:40"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22"/>
      <c r="AG370" s="122"/>
      <c r="AH370" s="1"/>
      <c r="AI370" s="1"/>
      <c r="AJ370" s="1"/>
      <c r="AK370" s="1"/>
      <c r="AL370" s="1"/>
      <c r="AM370" s="1"/>
      <c r="AN370" s="1"/>
    </row>
    <row r="371" spans="1:40"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22"/>
      <c r="AG371" s="122"/>
      <c r="AH371" s="1"/>
      <c r="AI371" s="1"/>
      <c r="AJ371" s="1"/>
      <c r="AK371" s="1"/>
      <c r="AL371" s="1"/>
      <c r="AM371" s="1"/>
      <c r="AN371" s="1"/>
    </row>
    <row r="372" spans="1:40"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22"/>
      <c r="AG372" s="122"/>
      <c r="AH372" s="1"/>
      <c r="AI372" s="1"/>
      <c r="AJ372" s="1"/>
      <c r="AK372" s="1"/>
      <c r="AL372" s="1"/>
      <c r="AM372" s="1"/>
      <c r="AN372" s="1"/>
    </row>
    <row r="373" spans="1:40"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22"/>
      <c r="AG373" s="122"/>
      <c r="AH373" s="1"/>
      <c r="AI373" s="1"/>
      <c r="AJ373" s="1"/>
      <c r="AK373" s="1"/>
      <c r="AL373" s="1"/>
      <c r="AM373" s="1"/>
      <c r="AN373" s="1"/>
    </row>
    <row r="374" spans="1:40"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22"/>
      <c r="AG374" s="122"/>
      <c r="AH374" s="1"/>
      <c r="AI374" s="1"/>
      <c r="AJ374" s="1"/>
      <c r="AK374" s="1"/>
      <c r="AL374" s="1"/>
      <c r="AM374" s="1"/>
      <c r="AN374" s="1"/>
    </row>
    <row r="375" spans="1:40"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22"/>
      <c r="AG375" s="122"/>
      <c r="AH375" s="1"/>
      <c r="AI375" s="1"/>
      <c r="AJ375" s="1"/>
      <c r="AK375" s="1"/>
      <c r="AL375" s="1"/>
      <c r="AM375" s="1"/>
      <c r="AN375" s="1"/>
    </row>
    <row r="376" spans="1:40"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22"/>
      <c r="AG376" s="122"/>
      <c r="AH376" s="1"/>
      <c r="AI376" s="1"/>
      <c r="AJ376" s="1"/>
      <c r="AK376" s="1"/>
      <c r="AL376" s="1"/>
      <c r="AM376" s="1"/>
      <c r="AN376" s="1"/>
    </row>
    <row r="377" spans="1:40"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22"/>
      <c r="AG377" s="122"/>
      <c r="AH377" s="1"/>
      <c r="AI377" s="1"/>
      <c r="AJ377" s="1"/>
      <c r="AK377" s="1"/>
      <c r="AL377" s="1"/>
      <c r="AM377" s="1"/>
      <c r="AN377" s="1"/>
    </row>
    <row r="378" spans="1:40"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22"/>
      <c r="AG378" s="122"/>
      <c r="AH378" s="1"/>
      <c r="AI378" s="1"/>
      <c r="AJ378" s="1"/>
      <c r="AK378" s="1"/>
      <c r="AL378" s="1"/>
      <c r="AM378" s="1"/>
      <c r="AN378" s="1"/>
    </row>
    <row r="379" spans="1:40"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22"/>
      <c r="AG379" s="122"/>
      <c r="AH379" s="1"/>
      <c r="AI379" s="1"/>
      <c r="AJ379" s="1"/>
      <c r="AK379" s="1"/>
      <c r="AL379" s="1"/>
      <c r="AM379" s="1"/>
      <c r="AN379" s="1"/>
    </row>
    <row r="380" spans="1:40"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22"/>
      <c r="AG380" s="122"/>
      <c r="AH380" s="1"/>
      <c r="AI380" s="1"/>
      <c r="AJ380" s="1"/>
      <c r="AK380" s="1"/>
      <c r="AL380" s="1"/>
      <c r="AM380" s="1"/>
      <c r="AN380" s="1"/>
    </row>
    <row r="381" spans="1:40"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22"/>
      <c r="AG381" s="122"/>
      <c r="AH381" s="1"/>
      <c r="AI381" s="1"/>
      <c r="AJ381" s="1"/>
      <c r="AK381" s="1"/>
      <c r="AL381" s="1"/>
      <c r="AM381" s="1"/>
      <c r="AN381" s="1"/>
    </row>
    <row r="382" spans="1:40"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22"/>
      <c r="AG382" s="122"/>
      <c r="AH382" s="1"/>
      <c r="AI382" s="1"/>
      <c r="AJ382" s="1"/>
      <c r="AK382" s="1"/>
      <c r="AL382" s="1"/>
      <c r="AM382" s="1"/>
      <c r="AN382" s="1"/>
    </row>
    <row r="383" spans="1:40"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22"/>
      <c r="AG383" s="122"/>
      <c r="AH383" s="1"/>
      <c r="AI383" s="1"/>
      <c r="AJ383" s="1"/>
      <c r="AK383" s="1"/>
      <c r="AL383" s="1"/>
      <c r="AM383" s="1"/>
      <c r="AN383" s="1"/>
    </row>
    <row r="384" spans="1:40"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22"/>
      <c r="AG384" s="122"/>
      <c r="AH384" s="1"/>
      <c r="AI384" s="1"/>
      <c r="AJ384" s="1"/>
      <c r="AK384" s="1"/>
      <c r="AL384" s="1"/>
      <c r="AM384" s="1"/>
      <c r="AN384" s="1"/>
    </row>
    <row r="385" spans="1:40"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22"/>
      <c r="AG385" s="122"/>
      <c r="AH385" s="1"/>
      <c r="AI385" s="1"/>
      <c r="AJ385" s="1"/>
      <c r="AK385" s="1"/>
      <c r="AL385" s="1"/>
      <c r="AM385" s="1"/>
      <c r="AN385" s="1"/>
    </row>
    <row r="386" spans="1:40"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22"/>
      <c r="AG386" s="122"/>
      <c r="AH386" s="1"/>
      <c r="AI386" s="1"/>
      <c r="AJ386" s="1"/>
      <c r="AK386" s="1"/>
      <c r="AL386" s="1"/>
      <c r="AM386" s="1"/>
      <c r="AN386" s="1"/>
    </row>
    <row r="387" spans="1:40"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22"/>
      <c r="AG387" s="122"/>
      <c r="AH387" s="1"/>
      <c r="AI387" s="1"/>
      <c r="AJ387" s="1"/>
      <c r="AK387" s="1"/>
      <c r="AL387" s="1"/>
      <c r="AM387" s="1"/>
      <c r="AN387" s="1"/>
    </row>
    <row r="388" spans="1:40"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22"/>
      <c r="AG388" s="122"/>
      <c r="AH388" s="1"/>
      <c r="AI388" s="1"/>
      <c r="AJ388" s="1"/>
      <c r="AK388" s="1"/>
      <c r="AL388" s="1"/>
      <c r="AM388" s="1"/>
      <c r="AN388" s="1"/>
    </row>
    <row r="389" spans="1:40"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22"/>
      <c r="AG389" s="122"/>
      <c r="AH389" s="1"/>
      <c r="AI389" s="1"/>
      <c r="AJ389" s="1"/>
      <c r="AK389" s="1"/>
      <c r="AL389" s="1"/>
      <c r="AM389" s="1"/>
      <c r="AN389" s="1"/>
    </row>
    <row r="390" spans="1:40"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22"/>
      <c r="AG390" s="122"/>
      <c r="AH390" s="1"/>
      <c r="AI390" s="1"/>
      <c r="AJ390" s="1"/>
      <c r="AK390" s="1"/>
      <c r="AL390" s="1"/>
      <c r="AM390" s="1"/>
      <c r="AN390" s="1"/>
    </row>
    <row r="391" spans="1:40"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22"/>
      <c r="AG391" s="122"/>
      <c r="AH391" s="1"/>
      <c r="AI391" s="1"/>
      <c r="AJ391" s="1"/>
      <c r="AK391" s="1"/>
      <c r="AL391" s="1"/>
      <c r="AM391" s="1"/>
      <c r="AN391" s="1"/>
    </row>
    <row r="392" spans="1:40"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22"/>
      <c r="AG392" s="122"/>
      <c r="AH392" s="1"/>
      <c r="AI392" s="1"/>
      <c r="AJ392" s="1"/>
      <c r="AK392" s="1"/>
      <c r="AL392" s="1"/>
      <c r="AM392" s="1"/>
      <c r="AN392" s="1"/>
    </row>
    <row r="393" spans="1:40"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22"/>
      <c r="AG393" s="122"/>
      <c r="AH393" s="1"/>
      <c r="AI393" s="1"/>
      <c r="AJ393" s="1"/>
      <c r="AK393" s="1"/>
      <c r="AL393" s="1"/>
      <c r="AM393" s="1"/>
      <c r="AN393" s="1"/>
    </row>
    <row r="394" spans="1:40"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22"/>
      <c r="AG394" s="122"/>
      <c r="AH394" s="1"/>
      <c r="AI394" s="1"/>
      <c r="AJ394" s="1"/>
      <c r="AK394" s="1"/>
      <c r="AL394" s="1"/>
      <c r="AM394" s="1"/>
      <c r="AN394" s="1"/>
    </row>
    <row r="395" spans="1:40"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22"/>
      <c r="AG395" s="122"/>
      <c r="AH395" s="1"/>
      <c r="AI395" s="1"/>
      <c r="AJ395" s="1"/>
      <c r="AK395" s="1"/>
      <c r="AL395" s="1"/>
      <c r="AM395" s="1"/>
      <c r="AN395" s="1"/>
    </row>
    <row r="396" spans="1:40"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22"/>
      <c r="AG396" s="122"/>
      <c r="AH396" s="1"/>
      <c r="AI396" s="1"/>
      <c r="AJ396" s="1"/>
      <c r="AK396" s="1"/>
      <c r="AL396" s="1"/>
      <c r="AM396" s="1"/>
      <c r="AN396" s="1"/>
    </row>
    <row r="397" spans="1:40"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22"/>
      <c r="AG397" s="122"/>
      <c r="AH397" s="1"/>
      <c r="AI397" s="1"/>
      <c r="AJ397" s="1"/>
      <c r="AK397" s="1"/>
      <c r="AL397" s="1"/>
      <c r="AM397" s="1"/>
      <c r="AN397" s="1"/>
    </row>
    <row r="398" spans="1:40"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22"/>
      <c r="AG398" s="122"/>
      <c r="AH398" s="1"/>
      <c r="AI398" s="1"/>
      <c r="AJ398" s="1"/>
      <c r="AK398" s="1"/>
      <c r="AL398" s="1"/>
      <c r="AM398" s="1"/>
      <c r="AN398" s="1"/>
    </row>
    <row r="399" spans="1:40"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22"/>
      <c r="AG399" s="122"/>
      <c r="AH399" s="1"/>
      <c r="AI399" s="1"/>
      <c r="AJ399" s="1"/>
      <c r="AK399" s="1"/>
      <c r="AL399" s="1"/>
      <c r="AM399" s="1"/>
      <c r="AN399" s="1"/>
    </row>
    <row r="400" spans="1:40"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22"/>
      <c r="AG400" s="122"/>
      <c r="AH400" s="1"/>
      <c r="AI400" s="1"/>
      <c r="AJ400" s="1"/>
      <c r="AK400" s="1"/>
      <c r="AL400" s="1"/>
      <c r="AM400" s="1"/>
      <c r="AN400" s="1"/>
    </row>
    <row r="401" spans="1:40"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22"/>
      <c r="AG401" s="122"/>
      <c r="AH401" s="1"/>
      <c r="AI401" s="1"/>
      <c r="AJ401" s="1"/>
      <c r="AK401" s="1"/>
      <c r="AL401" s="1"/>
      <c r="AM401" s="1"/>
      <c r="AN401" s="1"/>
    </row>
    <row r="402" spans="1:40"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22"/>
      <c r="AG402" s="122"/>
      <c r="AH402" s="1"/>
      <c r="AI402" s="1"/>
      <c r="AJ402" s="1"/>
      <c r="AK402" s="1"/>
      <c r="AL402" s="1"/>
      <c r="AM402" s="1"/>
      <c r="AN402" s="1"/>
    </row>
    <row r="403" spans="1:40"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22"/>
      <c r="AG403" s="122"/>
      <c r="AH403" s="1"/>
      <c r="AI403" s="1"/>
      <c r="AJ403" s="1"/>
      <c r="AK403" s="1"/>
      <c r="AL403" s="1"/>
      <c r="AM403" s="1"/>
      <c r="AN403" s="1"/>
    </row>
    <row r="404" spans="1:40"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22"/>
      <c r="AG404" s="122"/>
      <c r="AH404" s="1"/>
      <c r="AI404" s="1"/>
      <c r="AJ404" s="1"/>
      <c r="AK404" s="1"/>
      <c r="AL404" s="1"/>
      <c r="AM404" s="1"/>
      <c r="AN404" s="1"/>
    </row>
    <row r="405" spans="1:40"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22"/>
      <c r="AG405" s="122"/>
      <c r="AH405" s="1"/>
      <c r="AI405" s="1"/>
      <c r="AJ405" s="1"/>
      <c r="AK405" s="1"/>
      <c r="AL405" s="1"/>
      <c r="AM405" s="1"/>
      <c r="AN405" s="1"/>
    </row>
    <row r="406" spans="1:40"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22"/>
      <c r="AG406" s="122"/>
      <c r="AH406" s="1"/>
      <c r="AI406" s="1"/>
      <c r="AJ406" s="1"/>
      <c r="AK406" s="1"/>
      <c r="AL406" s="1"/>
      <c r="AM406" s="1"/>
      <c r="AN406" s="1"/>
    </row>
    <row r="407" spans="1:40"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22"/>
      <c r="AG407" s="122"/>
      <c r="AH407" s="1"/>
      <c r="AI407" s="1"/>
      <c r="AJ407" s="1"/>
      <c r="AK407" s="1"/>
      <c r="AL407" s="1"/>
      <c r="AM407" s="1"/>
      <c r="AN407" s="1"/>
    </row>
    <row r="408" spans="1:40"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22"/>
      <c r="AG408" s="122"/>
      <c r="AH408" s="1"/>
      <c r="AI408" s="1"/>
      <c r="AJ408" s="1"/>
      <c r="AK408" s="1"/>
      <c r="AL408" s="1"/>
      <c r="AM408" s="1"/>
      <c r="AN408" s="1"/>
    </row>
    <row r="409" spans="1:40"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22"/>
      <c r="AG409" s="122"/>
      <c r="AH409" s="1"/>
      <c r="AI409" s="1"/>
      <c r="AJ409" s="1"/>
      <c r="AK409" s="1"/>
      <c r="AL409" s="1"/>
      <c r="AM409" s="1"/>
      <c r="AN409" s="1"/>
    </row>
    <row r="410" spans="1:40"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22"/>
      <c r="AG410" s="122"/>
      <c r="AH410" s="1"/>
      <c r="AI410" s="1"/>
      <c r="AJ410" s="1"/>
      <c r="AK410" s="1"/>
      <c r="AL410" s="1"/>
      <c r="AM410" s="1"/>
      <c r="AN410" s="1"/>
    </row>
    <row r="411" spans="1:40"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22"/>
      <c r="AG411" s="122"/>
      <c r="AH411" s="1"/>
      <c r="AI411" s="1"/>
      <c r="AJ411" s="1"/>
      <c r="AK411" s="1"/>
      <c r="AL411" s="1"/>
      <c r="AM411" s="1"/>
      <c r="AN411" s="1"/>
    </row>
    <row r="412" spans="1:40"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22"/>
      <c r="AG412" s="122"/>
      <c r="AH412" s="1"/>
      <c r="AI412" s="1"/>
      <c r="AJ412" s="1"/>
      <c r="AK412" s="1"/>
      <c r="AL412" s="1"/>
      <c r="AM412" s="1"/>
      <c r="AN412" s="1"/>
    </row>
    <row r="413" spans="1:40"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22"/>
      <c r="AG413" s="122"/>
      <c r="AH413" s="1"/>
      <c r="AI413" s="1"/>
      <c r="AJ413" s="1"/>
      <c r="AK413" s="1"/>
      <c r="AL413" s="1"/>
      <c r="AM413" s="1"/>
      <c r="AN413" s="1"/>
    </row>
    <row r="414" spans="1:40"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22"/>
      <c r="AG414" s="122"/>
      <c r="AH414" s="1"/>
      <c r="AI414" s="1"/>
      <c r="AJ414" s="1"/>
      <c r="AK414" s="1"/>
      <c r="AL414" s="1"/>
      <c r="AM414" s="1"/>
      <c r="AN414" s="1"/>
    </row>
    <row r="415" spans="1:40"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22"/>
      <c r="AG415" s="122"/>
      <c r="AH415" s="1"/>
      <c r="AI415" s="1"/>
      <c r="AJ415" s="1"/>
      <c r="AK415" s="1"/>
      <c r="AL415" s="1"/>
      <c r="AM415" s="1"/>
      <c r="AN415" s="1"/>
    </row>
    <row r="416" spans="1:40"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22"/>
      <c r="AG416" s="122"/>
      <c r="AH416" s="1"/>
      <c r="AI416" s="1"/>
      <c r="AJ416" s="1"/>
      <c r="AK416" s="1"/>
      <c r="AL416" s="1"/>
      <c r="AM416" s="1"/>
      <c r="AN416" s="1"/>
    </row>
    <row r="417" spans="1:40"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22"/>
      <c r="AG417" s="122"/>
      <c r="AH417" s="1"/>
      <c r="AI417" s="1"/>
      <c r="AJ417" s="1"/>
      <c r="AK417" s="1"/>
      <c r="AL417" s="1"/>
      <c r="AM417" s="1"/>
      <c r="AN417" s="1"/>
    </row>
    <row r="418" spans="1:40"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22"/>
      <c r="AG418" s="122"/>
      <c r="AH418" s="1"/>
      <c r="AI418" s="1"/>
      <c r="AJ418" s="1"/>
      <c r="AK418" s="1"/>
      <c r="AL418" s="1"/>
      <c r="AM418" s="1"/>
      <c r="AN418" s="1"/>
    </row>
    <row r="419" spans="1:40"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22"/>
      <c r="AG419" s="122"/>
      <c r="AH419" s="1"/>
      <c r="AI419" s="1"/>
      <c r="AJ419" s="1"/>
      <c r="AK419" s="1"/>
      <c r="AL419" s="1"/>
      <c r="AM419" s="1"/>
      <c r="AN419" s="1"/>
    </row>
    <row r="420" spans="1:40"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22"/>
      <c r="AG420" s="122"/>
      <c r="AH420" s="1"/>
      <c r="AI420" s="1"/>
      <c r="AJ420" s="1"/>
      <c r="AK420" s="1"/>
      <c r="AL420" s="1"/>
      <c r="AM420" s="1"/>
      <c r="AN420" s="1"/>
    </row>
    <row r="421" spans="1:40"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22"/>
      <c r="AG421" s="122"/>
      <c r="AH421" s="1"/>
      <c r="AI421" s="1"/>
      <c r="AJ421" s="1"/>
      <c r="AK421" s="1"/>
      <c r="AL421" s="1"/>
      <c r="AM421" s="1"/>
      <c r="AN421" s="1"/>
    </row>
    <row r="422" spans="1:40"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22"/>
      <c r="AG422" s="122"/>
      <c r="AH422" s="1"/>
      <c r="AI422" s="1"/>
      <c r="AJ422" s="1"/>
      <c r="AK422" s="1"/>
      <c r="AL422" s="1"/>
      <c r="AM422" s="1"/>
      <c r="AN422" s="1"/>
    </row>
    <row r="423" spans="1:40"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22"/>
      <c r="AG423" s="122"/>
      <c r="AH423" s="1"/>
      <c r="AI423" s="1"/>
      <c r="AJ423" s="1"/>
      <c r="AK423" s="1"/>
      <c r="AL423" s="1"/>
      <c r="AM423" s="1"/>
      <c r="AN423" s="1"/>
    </row>
    <row r="424" spans="1:40"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22"/>
      <c r="AG424" s="122"/>
      <c r="AH424" s="1"/>
      <c r="AI424" s="1"/>
      <c r="AJ424" s="1"/>
      <c r="AK424" s="1"/>
      <c r="AL424" s="1"/>
      <c r="AM424" s="1"/>
      <c r="AN424" s="1"/>
    </row>
    <row r="425" spans="1:40"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22"/>
      <c r="AG425" s="122"/>
      <c r="AH425" s="1"/>
      <c r="AI425" s="1"/>
      <c r="AJ425" s="1"/>
      <c r="AK425" s="1"/>
      <c r="AL425" s="1"/>
      <c r="AM425" s="1"/>
      <c r="AN425" s="1"/>
    </row>
    <row r="426" spans="1:40"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22"/>
      <c r="AG426" s="122"/>
      <c r="AH426" s="1"/>
      <c r="AI426" s="1"/>
      <c r="AJ426" s="1"/>
      <c r="AK426" s="1"/>
      <c r="AL426" s="1"/>
      <c r="AM426" s="1"/>
      <c r="AN426" s="1"/>
    </row>
    <row r="427" spans="1:40"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22"/>
      <c r="AG427" s="122"/>
      <c r="AH427" s="1"/>
      <c r="AI427" s="1"/>
      <c r="AJ427" s="1"/>
      <c r="AK427" s="1"/>
      <c r="AL427" s="1"/>
      <c r="AM427" s="1"/>
      <c r="AN427" s="1"/>
    </row>
    <row r="428" spans="1:40"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22"/>
      <c r="AG428" s="122"/>
      <c r="AH428" s="1"/>
      <c r="AI428" s="1"/>
      <c r="AJ428" s="1"/>
      <c r="AK428" s="1"/>
      <c r="AL428" s="1"/>
      <c r="AM428" s="1"/>
      <c r="AN428" s="1"/>
    </row>
    <row r="429" spans="1:40"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22"/>
      <c r="AG429" s="122"/>
      <c r="AH429" s="1"/>
      <c r="AI429" s="1"/>
      <c r="AJ429" s="1"/>
      <c r="AK429" s="1"/>
      <c r="AL429" s="1"/>
      <c r="AM429" s="1"/>
      <c r="AN429" s="1"/>
    </row>
    <row r="430" spans="1:40"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22"/>
      <c r="AG430" s="122"/>
      <c r="AH430" s="1"/>
      <c r="AI430" s="1"/>
      <c r="AJ430" s="1"/>
      <c r="AK430" s="1"/>
      <c r="AL430" s="1"/>
      <c r="AM430" s="1"/>
      <c r="AN430" s="1"/>
    </row>
    <row r="431" spans="1:40"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22"/>
      <c r="AG431" s="122"/>
      <c r="AH431" s="1"/>
      <c r="AI431" s="1"/>
      <c r="AJ431" s="1"/>
      <c r="AK431" s="1"/>
      <c r="AL431" s="1"/>
      <c r="AM431" s="1"/>
      <c r="AN431" s="1"/>
    </row>
    <row r="432" spans="1:40"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22"/>
      <c r="AG432" s="122"/>
      <c r="AH432" s="1"/>
      <c r="AI432" s="1"/>
      <c r="AJ432" s="1"/>
      <c r="AK432" s="1"/>
      <c r="AL432" s="1"/>
      <c r="AM432" s="1"/>
      <c r="AN432" s="1"/>
    </row>
    <row r="433" spans="1:40"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22"/>
      <c r="AG433" s="122"/>
      <c r="AH433" s="1"/>
      <c r="AI433" s="1"/>
      <c r="AJ433" s="1"/>
      <c r="AK433" s="1"/>
      <c r="AL433" s="1"/>
      <c r="AM433" s="1"/>
      <c r="AN433" s="1"/>
    </row>
    <row r="434" spans="1:40"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22"/>
      <c r="AG434" s="122"/>
      <c r="AH434" s="1"/>
      <c r="AI434" s="1"/>
      <c r="AJ434" s="1"/>
      <c r="AK434" s="1"/>
      <c r="AL434" s="1"/>
      <c r="AM434" s="1"/>
      <c r="AN434" s="1"/>
    </row>
    <row r="435" spans="1:40"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22"/>
      <c r="AG435" s="122"/>
      <c r="AH435" s="1"/>
      <c r="AI435" s="1"/>
      <c r="AJ435" s="1"/>
      <c r="AK435" s="1"/>
      <c r="AL435" s="1"/>
      <c r="AM435" s="1"/>
      <c r="AN435" s="1"/>
    </row>
    <row r="436" spans="1:40"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22"/>
      <c r="AG436" s="122"/>
      <c r="AH436" s="1"/>
      <c r="AI436" s="1"/>
      <c r="AJ436" s="1"/>
      <c r="AK436" s="1"/>
      <c r="AL436" s="1"/>
      <c r="AM436" s="1"/>
      <c r="AN436" s="1"/>
    </row>
    <row r="437" spans="1:40"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22"/>
      <c r="AG437" s="122"/>
      <c r="AH437" s="1"/>
      <c r="AI437" s="1"/>
      <c r="AJ437" s="1"/>
      <c r="AK437" s="1"/>
      <c r="AL437" s="1"/>
      <c r="AM437" s="1"/>
      <c r="AN437" s="1"/>
    </row>
    <row r="438" spans="1:40"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22"/>
      <c r="AG438" s="122"/>
      <c r="AH438" s="1"/>
      <c r="AI438" s="1"/>
      <c r="AJ438" s="1"/>
      <c r="AK438" s="1"/>
      <c r="AL438" s="1"/>
      <c r="AM438" s="1"/>
      <c r="AN438" s="1"/>
    </row>
    <row r="439" spans="1:40"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22"/>
      <c r="AG439" s="122"/>
      <c r="AH439" s="1"/>
      <c r="AI439" s="1"/>
      <c r="AJ439" s="1"/>
      <c r="AK439" s="1"/>
      <c r="AL439" s="1"/>
      <c r="AM439" s="1"/>
      <c r="AN439" s="1"/>
    </row>
    <row r="440" spans="1:40"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22"/>
      <c r="AG440" s="122"/>
      <c r="AH440" s="1"/>
      <c r="AI440" s="1"/>
      <c r="AJ440" s="1"/>
      <c r="AK440" s="1"/>
      <c r="AL440" s="1"/>
      <c r="AM440" s="1"/>
      <c r="AN440" s="1"/>
    </row>
    <row r="441" spans="1:40"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22"/>
      <c r="AG441" s="122"/>
      <c r="AH441" s="1"/>
      <c r="AI441" s="1"/>
      <c r="AJ441" s="1"/>
      <c r="AK441" s="1"/>
      <c r="AL441" s="1"/>
      <c r="AM441" s="1"/>
      <c r="AN441" s="1"/>
    </row>
    <row r="442" spans="1:40"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22"/>
      <c r="AG442" s="122"/>
      <c r="AH442" s="1"/>
      <c r="AI442" s="1"/>
      <c r="AJ442" s="1"/>
      <c r="AK442" s="1"/>
      <c r="AL442" s="1"/>
      <c r="AM442" s="1"/>
      <c r="AN442" s="1"/>
    </row>
    <row r="443" spans="1:40"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22"/>
      <c r="AG443" s="122"/>
      <c r="AH443" s="1"/>
      <c r="AI443" s="1"/>
      <c r="AJ443" s="1"/>
      <c r="AK443" s="1"/>
      <c r="AL443" s="1"/>
      <c r="AM443" s="1"/>
      <c r="AN443" s="1"/>
    </row>
    <row r="444" spans="1:40"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22"/>
      <c r="AG444" s="122"/>
      <c r="AH444" s="1"/>
      <c r="AI444" s="1"/>
      <c r="AJ444" s="1"/>
      <c r="AK444" s="1"/>
      <c r="AL444" s="1"/>
      <c r="AM444" s="1"/>
      <c r="AN444" s="1"/>
    </row>
    <row r="445" spans="1:40"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22"/>
      <c r="AG445" s="122"/>
      <c r="AH445" s="1"/>
      <c r="AI445" s="1"/>
      <c r="AJ445" s="1"/>
      <c r="AK445" s="1"/>
      <c r="AL445" s="1"/>
      <c r="AM445" s="1"/>
      <c r="AN445" s="1"/>
    </row>
    <row r="446" spans="1:40"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22"/>
      <c r="AG446" s="122"/>
      <c r="AH446" s="1"/>
      <c r="AI446" s="1"/>
      <c r="AJ446" s="1"/>
      <c r="AK446" s="1"/>
      <c r="AL446" s="1"/>
      <c r="AM446" s="1"/>
      <c r="AN446" s="1"/>
    </row>
    <row r="447" spans="1:40"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22"/>
      <c r="AG447" s="122"/>
      <c r="AH447" s="1"/>
      <c r="AI447" s="1"/>
      <c r="AJ447" s="1"/>
      <c r="AK447" s="1"/>
      <c r="AL447" s="1"/>
      <c r="AM447" s="1"/>
      <c r="AN447" s="1"/>
    </row>
    <row r="448" spans="1:40"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22"/>
      <c r="AG448" s="122"/>
      <c r="AH448" s="1"/>
      <c r="AI448" s="1"/>
      <c r="AJ448" s="1"/>
      <c r="AK448" s="1"/>
      <c r="AL448" s="1"/>
      <c r="AM448" s="1"/>
      <c r="AN448" s="1"/>
    </row>
    <row r="449" spans="1:40"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22"/>
      <c r="AG449" s="122"/>
      <c r="AH449" s="1"/>
      <c r="AI449" s="1"/>
      <c r="AJ449" s="1"/>
      <c r="AK449" s="1"/>
      <c r="AL449" s="1"/>
      <c r="AM449" s="1"/>
      <c r="AN449" s="1"/>
    </row>
    <row r="450" spans="1:40"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22"/>
      <c r="AG450" s="122"/>
      <c r="AH450" s="1"/>
      <c r="AI450" s="1"/>
      <c r="AJ450" s="1"/>
      <c r="AK450" s="1"/>
      <c r="AL450" s="1"/>
      <c r="AM450" s="1"/>
      <c r="AN450" s="1"/>
    </row>
    <row r="451" spans="1:40"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22"/>
      <c r="AG451" s="122"/>
      <c r="AH451" s="1"/>
      <c r="AI451" s="1"/>
      <c r="AJ451" s="1"/>
      <c r="AK451" s="1"/>
      <c r="AL451" s="1"/>
      <c r="AM451" s="1"/>
      <c r="AN451" s="1"/>
    </row>
    <row r="452" spans="1:40"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22"/>
      <c r="AG452" s="122"/>
      <c r="AH452" s="1"/>
      <c r="AI452" s="1"/>
      <c r="AJ452" s="1"/>
      <c r="AK452" s="1"/>
      <c r="AL452" s="1"/>
      <c r="AM452" s="1"/>
      <c r="AN452" s="1"/>
    </row>
    <row r="453" spans="1:40"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22"/>
      <c r="AG453" s="122"/>
      <c r="AH453" s="1"/>
      <c r="AI453" s="1"/>
      <c r="AJ453" s="1"/>
      <c r="AK453" s="1"/>
      <c r="AL453" s="1"/>
      <c r="AM453" s="1"/>
      <c r="AN453" s="1"/>
    </row>
    <row r="454" spans="1:40"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22"/>
      <c r="AG454" s="122"/>
      <c r="AH454" s="1"/>
      <c r="AI454" s="1"/>
      <c r="AJ454" s="1"/>
      <c r="AK454" s="1"/>
      <c r="AL454" s="1"/>
      <c r="AM454" s="1"/>
      <c r="AN454" s="1"/>
    </row>
    <row r="455" spans="1:40"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22"/>
      <c r="AG455" s="122"/>
      <c r="AH455" s="1"/>
      <c r="AI455" s="1"/>
      <c r="AJ455" s="1"/>
      <c r="AK455" s="1"/>
      <c r="AL455" s="1"/>
      <c r="AM455" s="1"/>
      <c r="AN455" s="1"/>
    </row>
    <row r="456" spans="1:40"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22"/>
      <c r="AG456" s="122"/>
      <c r="AH456" s="1"/>
      <c r="AI456" s="1"/>
      <c r="AJ456" s="1"/>
      <c r="AK456" s="1"/>
      <c r="AL456" s="1"/>
      <c r="AM456" s="1"/>
      <c r="AN456" s="1"/>
    </row>
    <row r="457" spans="1:40"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22"/>
      <c r="AG457" s="122"/>
      <c r="AH457" s="1"/>
      <c r="AI457" s="1"/>
      <c r="AJ457" s="1"/>
      <c r="AK457" s="1"/>
      <c r="AL457" s="1"/>
      <c r="AM457" s="1"/>
      <c r="AN457" s="1"/>
    </row>
    <row r="458" spans="1:40"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22"/>
      <c r="AG458" s="122"/>
      <c r="AH458" s="1"/>
      <c r="AI458" s="1"/>
      <c r="AJ458" s="1"/>
      <c r="AK458" s="1"/>
      <c r="AL458" s="1"/>
      <c r="AM458" s="1"/>
      <c r="AN458" s="1"/>
    </row>
    <row r="459" spans="1:40"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22"/>
      <c r="AG459" s="122"/>
      <c r="AH459" s="1"/>
      <c r="AI459" s="1"/>
      <c r="AJ459" s="1"/>
      <c r="AK459" s="1"/>
      <c r="AL459" s="1"/>
      <c r="AM459" s="1"/>
      <c r="AN459" s="1"/>
    </row>
    <row r="460" spans="1:40"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22"/>
      <c r="AG460" s="122"/>
      <c r="AH460" s="1"/>
      <c r="AI460" s="1"/>
      <c r="AJ460" s="1"/>
      <c r="AK460" s="1"/>
      <c r="AL460" s="1"/>
      <c r="AM460" s="1"/>
      <c r="AN460" s="1"/>
    </row>
    <row r="461" spans="1:40"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22"/>
      <c r="AG461" s="122"/>
      <c r="AH461" s="1"/>
      <c r="AI461" s="1"/>
      <c r="AJ461" s="1"/>
      <c r="AK461" s="1"/>
      <c r="AL461" s="1"/>
      <c r="AM461" s="1"/>
      <c r="AN461" s="1"/>
    </row>
    <row r="462" spans="1:40"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22"/>
      <c r="AG462" s="122"/>
      <c r="AH462" s="1"/>
      <c r="AI462" s="1"/>
      <c r="AJ462" s="1"/>
      <c r="AK462" s="1"/>
      <c r="AL462" s="1"/>
      <c r="AM462" s="1"/>
      <c r="AN462" s="1"/>
    </row>
    <row r="463" spans="1:40"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22"/>
      <c r="AG463" s="122"/>
      <c r="AH463" s="1"/>
      <c r="AI463" s="1"/>
      <c r="AJ463" s="1"/>
      <c r="AK463" s="1"/>
      <c r="AL463" s="1"/>
      <c r="AM463" s="1"/>
      <c r="AN463" s="1"/>
    </row>
    <row r="464" spans="1:40"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22"/>
      <c r="AG464" s="122"/>
      <c r="AH464" s="1"/>
      <c r="AI464" s="1"/>
      <c r="AJ464" s="1"/>
      <c r="AK464" s="1"/>
      <c r="AL464" s="1"/>
      <c r="AM464" s="1"/>
      <c r="AN464" s="1"/>
    </row>
    <row r="465" spans="1:40"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22"/>
      <c r="AG465" s="122"/>
      <c r="AH465" s="1"/>
      <c r="AI465" s="1"/>
      <c r="AJ465" s="1"/>
      <c r="AK465" s="1"/>
      <c r="AL465" s="1"/>
      <c r="AM465" s="1"/>
      <c r="AN465" s="1"/>
    </row>
    <row r="466" spans="1:40"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22"/>
      <c r="AG466" s="122"/>
      <c r="AH466" s="1"/>
      <c r="AI466" s="1"/>
      <c r="AJ466" s="1"/>
      <c r="AK466" s="1"/>
      <c r="AL466" s="1"/>
      <c r="AM466" s="1"/>
      <c r="AN466" s="1"/>
    </row>
    <row r="467" spans="1:40"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22"/>
      <c r="AG467" s="122"/>
      <c r="AH467" s="1"/>
      <c r="AI467" s="1"/>
      <c r="AJ467" s="1"/>
      <c r="AK467" s="1"/>
      <c r="AL467" s="1"/>
      <c r="AM467" s="1"/>
      <c r="AN467" s="1"/>
    </row>
    <row r="468" spans="1:40"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22"/>
      <c r="AG468" s="122"/>
      <c r="AH468" s="1"/>
      <c r="AI468" s="1"/>
      <c r="AJ468" s="1"/>
      <c r="AK468" s="1"/>
      <c r="AL468" s="1"/>
      <c r="AM468" s="1"/>
      <c r="AN468" s="1"/>
    </row>
    <row r="469" spans="1:40"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22"/>
      <c r="AG469" s="122"/>
      <c r="AH469" s="1"/>
      <c r="AI469" s="1"/>
      <c r="AJ469" s="1"/>
      <c r="AK469" s="1"/>
      <c r="AL469" s="1"/>
      <c r="AM469" s="1"/>
      <c r="AN469" s="1"/>
    </row>
    <row r="470" spans="1:40"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22"/>
      <c r="AG470" s="122"/>
      <c r="AH470" s="1"/>
      <c r="AI470" s="1"/>
      <c r="AJ470" s="1"/>
      <c r="AK470" s="1"/>
      <c r="AL470" s="1"/>
      <c r="AM470" s="1"/>
      <c r="AN470" s="1"/>
    </row>
    <row r="471" spans="1:40"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22"/>
      <c r="AG471" s="122"/>
      <c r="AH471" s="1"/>
      <c r="AI471" s="1"/>
      <c r="AJ471" s="1"/>
      <c r="AK471" s="1"/>
      <c r="AL471" s="1"/>
      <c r="AM471" s="1"/>
      <c r="AN471" s="1"/>
    </row>
    <row r="472" spans="1:40"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22"/>
      <c r="AG472" s="122"/>
      <c r="AH472" s="1"/>
      <c r="AI472" s="1"/>
      <c r="AJ472" s="1"/>
      <c r="AK472" s="1"/>
      <c r="AL472" s="1"/>
      <c r="AM472" s="1"/>
      <c r="AN472" s="1"/>
    </row>
    <row r="473" spans="1:40"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22"/>
      <c r="AG473" s="122"/>
      <c r="AH473" s="1"/>
      <c r="AI473" s="1"/>
      <c r="AJ473" s="1"/>
      <c r="AK473" s="1"/>
      <c r="AL473" s="1"/>
      <c r="AM473" s="1"/>
      <c r="AN473" s="1"/>
    </row>
    <row r="474" spans="1:40"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22"/>
      <c r="AG474" s="122"/>
      <c r="AH474" s="1"/>
      <c r="AI474" s="1"/>
      <c r="AJ474" s="1"/>
      <c r="AK474" s="1"/>
      <c r="AL474" s="1"/>
      <c r="AM474" s="1"/>
      <c r="AN474" s="1"/>
    </row>
    <row r="475" spans="1:40"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22"/>
      <c r="AG475" s="122"/>
      <c r="AH475" s="1"/>
      <c r="AI475" s="1"/>
      <c r="AJ475" s="1"/>
      <c r="AK475" s="1"/>
      <c r="AL475" s="1"/>
      <c r="AM475" s="1"/>
      <c r="AN475" s="1"/>
    </row>
    <row r="476" spans="1:40"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22"/>
      <c r="AG476" s="122"/>
      <c r="AH476" s="1"/>
      <c r="AI476" s="1"/>
      <c r="AJ476" s="1"/>
      <c r="AK476" s="1"/>
      <c r="AL476" s="1"/>
      <c r="AM476" s="1"/>
      <c r="AN476" s="1"/>
    </row>
    <row r="477" spans="1:40"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22"/>
      <c r="AG477" s="122"/>
      <c r="AH477" s="1"/>
      <c r="AI477" s="1"/>
      <c r="AJ477" s="1"/>
      <c r="AK477" s="1"/>
      <c r="AL477" s="1"/>
      <c r="AM477" s="1"/>
      <c r="AN477" s="1"/>
    </row>
    <row r="478" spans="1:40"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22"/>
      <c r="AG478" s="122"/>
      <c r="AH478" s="1"/>
      <c r="AI478" s="1"/>
      <c r="AJ478" s="1"/>
      <c r="AK478" s="1"/>
      <c r="AL478" s="1"/>
      <c r="AM478" s="1"/>
      <c r="AN478" s="1"/>
    </row>
    <row r="479" spans="1:40"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22"/>
      <c r="AG479" s="122"/>
      <c r="AH479" s="1"/>
      <c r="AI479" s="1"/>
      <c r="AJ479" s="1"/>
      <c r="AK479" s="1"/>
      <c r="AL479" s="1"/>
      <c r="AM479" s="1"/>
      <c r="AN479" s="1"/>
    </row>
    <row r="480" spans="1:40"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22"/>
      <c r="AG480" s="122"/>
      <c r="AH480" s="1"/>
      <c r="AI480" s="1"/>
      <c r="AJ480" s="1"/>
      <c r="AK480" s="1"/>
      <c r="AL480" s="1"/>
      <c r="AM480" s="1"/>
      <c r="AN480" s="1"/>
    </row>
    <row r="481" spans="1:40"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22"/>
      <c r="AG481" s="122"/>
      <c r="AH481" s="1"/>
      <c r="AI481" s="1"/>
      <c r="AJ481" s="1"/>
      <c r="AK481" s="1"/>
      <c r="AL481" s="1"/>
      <c r="AM481" s="1"/>
      <c r="AN481" s="1"/>
    </row>
    <row r="482" spans="1:40"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22"/>
      <c r="AG482" s="122"/>
      <c r="AH482" s="1"/>
      <c r="AI482" s="1"/>
      <c r="AJ482" s="1"/>
      <c r="AK482" s="1"/>
      <c r="AL482" s="1"/>
      <c r="AM482" s="1"/>
      <c r="AN482" s="1"/>
    </row>
    <row r="483" spans="1:40"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22"/>
      <c r="AG483" s="122"/>
      <c r="AH483" s="1"/>
      <c r="AI483" s="1"/>
      <c r="AJ483" s="1"/>
      <c r="AK483" s="1"/>
      <c r="AL483" s="1"/>
      <c r="AM483" s="1"/>
      <c r="AN483" s="1"/>
    </row>
    <row r="484" spans="1:40"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22"/>
      <c r="AG484" s="122"/>
      <c r="AH484" s="1"/>
      <c r="AI484" s="1"/>
      <c r="AJ484" s="1"/>
      <c r="AK484" s="1"/>
      <c r="AL484" s="1"/>
      <c r="AM484" s="1"/>
      <c r="AN484" s="1"/>
    </row>
    <row r="485" spans="1:40"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22"/>
      <c r="AG485" s="122"/>
      <c r="AH485" s="1"/>
      <c r="AI485" s="1"/>
      <c r="AJ485" s="1"/>
      <c r="AK485" s="1"/>
      <c r="AL485" s="1"/>
      <c r="AM485" s="1"/>
      <c r="AN485" s="1"/>
    </row>
    <row r="486" spans="1:40"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22"/>
      <c r="AG486" s="122"/>
      <c r="AH486" s="1"/>
      <c r="AI486" s="1"/>
      <c r="AJ486" s="1"/>
      <c r="AK486" s="1"/>
      <c r="AL486" s="1"/>
      <c r="AM486" s="1"/>
      <c r="AN486" s="1"/>
    </row>
    <row r="487" spans="1:40"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22"/>
      <c r="AG487" s="122"/>
      <c r="AH487" s="1"/>
      <c r="AI487" s="1"/>
      <c r="AJ487" s="1"/>
      <c r="AK487" s="1"/>
      <c r="AL487" s="1"/>
      <c r="AM487" s="1"/>
      <c r="AN487" s="1"/>
    </row>
    <row r="488" spans="1:40"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22"/>
      <c r="AG488" s="122"/>
      <c r="AH488" s="1"/>
      <c r="AI488" s="1"/>
      <c r="AJ488" s="1"/>
      <c r="AK488" s="1"/>
      <c r="AL488" s="1"/>
      <c r="AM488" s="1"/>
      <c r="AN488" s="1"/>
    </row>
    <row r="489" spans="1:40"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22"/>
      <c r="AG489" s="122"/>
      <c r="AH489" s="1"/>
      <c r="AI489" s="1"/>
      <c r="AJ489" s="1"/>
      <c r="AK489" s="1"/>
      <c r="AL489" s="1"/>
      <c r="AM489" s="1"/>
      <c r="AN489" s="1"/>
    </row>
    <row r="490" spans="1:40"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22"/>
      <c r="AG490" s="122"/>
      <c r="AH490" s="1"/>
      <c r="AI490" s="1"/>
      <c r="AJ490" s="1"/>
      <c r="AK490" s="1"/>
      <c r="AL490" s="1"/>
      <c r="AM490" s="1"/>
      <c r="AN490" s="1"/>
    </row>
    <row r="491" spans="1:40"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22"/>
      <c r="AG491" s="122"/>
      <c r="AH491" s="1"/>
      <c r="AI491" s="1"/>
      <c r="AJ491" s="1"/>
      <c r="AK491" s="1"/>
      <c r="AL491" s="1"/>
      <c r="AM491" s="1"/>
      <c r="AN491" s="1"/>
    </row>
    <row r="492" spans="1:40"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22"/>
      <c r="AG492" s="122"/>
      <c r="AH492" s="1"/>
      <c r="AI492" s="1"/>
      <c r="AJ492" s="1"/>
      <c r="AK492" s="1"/>
      <c r="AL492" s="1"/>
      <c r="AM492" s="1"/>
      <c r="AN492" s="1"/>
    </row>
    <row r="493" spans="1:40"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22"/>
      <c r="AG493" s="122"/>
      <c r="AH493" s="1"/>
      <c r="AI493" s="1"/>
      <c r="AJ493" s="1"/>
      <c r="AK493" s="1"/>
      <c r="AL493" s="1"/>
      <c r="AM493" s="1"/>
      <c r="AN493" s="1"/>
    </row>
    <row r="494" spans="1:40"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22"/>
      <c r="AG494" s="122"/>
      <c r="AH494" s="1"/>
      <c r="AI494" s="1"/>
      <c r="AJ494" s="1"/>
      <c r="AK494" s="1"/>
      <c r="AL494" s="1"/>
      <c r="AM494" s="1"/>
      <c r="AN494" s="1"/>
    </row>
    <row r="495" spans="1:40"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22"/>
      <c r="AG495" s="122"/>
      <c r="AH495" s="1"/>
      <c r="AI495" s="1"/>
      <c r="AJ495" s="1"/>
      <c r="AK495" s="1"/>
      <c r="AL495" s="1"/>
      <c r="AM495" s="1"/>
      <c r="AN495" s="1"/>
    </row>
    <row r="496" spans="1:40"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22"/>
      <c r="AG496" s="122"/>
      <c r="AH496" s="1"/>
      <c r="AI496" s="1"/>
      <c r="AJ496" s="1"/>
      <c r="AK496" s="1"/>
      <c r="AL496" s="1"/>
      <c r="AM496" s="1"/>
      <c r="AN496" s="1"/>
    </row>
    <row r="497" spans="1:40"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22"/>
      <c r="AG497" s="122"/>
      <c r="AH497" s="1"/>
      <c r="AI497" s="1"/>
      <c r="AJ497" s="1"/>
      <c r="AK497" s="1"/>
      <c r="AL497" s="1"/>
      <c r="AM497" s="1"/>
      <c r="AN497" s="1"/>
    </row>
    <row r="498" spans="1:40"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22"/>
      <c r="AG498" s="122"/>
      <c r="AH498" s="1"/>
      <c r="AI498" s="1"/>
      <c r="AJ498" s="1"/>
      <c r="AK498" s="1"/>
      <c r="AL498" s="1"/>
      <c r="AM498" s="1"/>
      <c r="AN498" s="1"/>
    </row>
    <row r="499" spans="1:40"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22"/>
      <c r="AG499" s="122"/>
      <c r="AH499" s="1"/>
      <c r="AI499" s="1"/>
      <c r="AJ499" s="1"/>
      <c r="AK499" s="1"/>
      <c r="AL499" s="1"/>
      <c r="AM499" s="1"/>
      <c r="AN499" s="1"/>
    </row>
    <row r="500" spans="1:40"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22"/>
      <c r="AG500" s="122"/>
      <c r="AH500" s="1"/>
      <c r="AI500" s="1"/>
      <c r="AJ500" s="1"/>
      <c r="AK500" s="1"/>
      <c r="AL500" s="1"/>
      <c r="AM500" s="1"/>
      <c r="AN500" s="1"/>
    </row>
    <row r="501" spans="1:40"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22"/>
      <c r="AG501" s="122"/>
      <c r="AH501" s="1"/>
      <c r="AI501" s="1"/>
      <c r="AJ501" s="1"/>
      <c r="AK501" s="1"/>
      <c r="AL501" s="1"/>
      <c r="AM501" s="1"/>
      <c r="AN501" s="1"/>
    </row>
    <row r="502" spans="1:40"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22"/>
      <c r="AG502" s="122"/>
      <c r="AH502" s="1"/>
      <c r="AI502" s="1"/>
      <c r="AJ502" s="1"/>
      <c r="AK502" s="1"/>
      <c r="AL502" s="1"/>
      <c r="AM502" s="1"/>
      <c r="AN502" s="1"/>
    </row>
    <row r="503" spans="1:40"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22"/>
      <c r="AG503" s="122"/>
      <c r="AH503" s="1"/>
      <c r="AI503" s="1"/>
      <c r="AJ503" s="1"/>
      <c r="AK503" s="1"/>
      <c r="AL503" s="1"/>
      <c r="AM503" s="1"/>
      <c r="AN503" s="1"/>
    </row>
    <row r="504" spans="1:40"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22"/>
      <c r="AG504" s="122"/>
      <c r="AH504" s="1"/>
      <c r="AI504" s="1"/>
      <c r="AJ504" s="1"/>
      <c r="AK504" s="1"/>
      <c r="AL504" s="1"/>
      <c r="AM504" s="1"/>
      <c r="AN504" s="1"/>
    </row>
    <row r="505" spans="1:40"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22"/>
      <c r="AG505" s="122"/>
      <c r="AH505" s="1"/>
      <c r="AI505" s="1"/>
      <c r="AJ505" s="1"/>
      <c r="AK505" s="1"/>
      <c r="AL505" s="1"/>
      <c r="AM505" s="1"/>
      <c r="AN505" s="1"/>
    </row>
    <row r="506" spans="1:40"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22"/>
      <c r="AG506" s="122"/>
      <c r="AH506" s="1"/>
      <c r="AI506" s="1"/>
      <c r="AJ506" s="1"/>
      <c r="AK506" s="1"/>
      <c r="AL506" s="1"/>
      <c r="AM506" s="1"/>
      <c r="AN506" s="1"/>
    </row>
    <row r="507" spans="1:40"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22"/>
      <c r="AG507" s="122"/>
      <c r="AH507" s="1"/>
      <c r="AI507" s="1"/>
      <c r="AJ507" s="1"/>
      <c r="AK507" s="1"/>
      <c r="AL507" s="1"/>
      <c r="AM507" s="1"/>
      <c r="AN507" s="1"/>
    </row>
    <row r="508" spans="1:40"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22"/>
      <c r="AG508" s="122"/>
      <c r="AH508" s="1"/>
      <c r="AI508" s="1"/>
      <c r="AJ508" s="1"/>
      <c r="AK508" s="1"/>
      <c r="AL508" s="1"/>
      <c r="AM508" s="1"/>
      <c r="AN508" s="1"/>
    </row>
    <row r="509" spans="1:40"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22"/>
      <c r="AG509" s="122"/>
      <c r="AH509" s="1"/>
      <c r="AI509" s="1"/>
      <c r="AJ509" s="1"/>
      <c r="AK509" s="1"/>
      <c r="AL509" s="1"/>
      <c r="AM509" s="1"/>
      <c r="AN509" s="1"/>
    </row>
    <row r="510" spans="1:40"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22"/>
      <c r="AG510" s="122"/>
      <c r="AH510" s="1"/>
      <c r="AI510" s="1"/>
      <c r="AJ510" s="1"/>
      <c r="AK510" s="1"/>
      <c r="AL510" s="1"/>
      <c r="AM510" s="1"/>
      <c r="AN510" s="1"/>
    </row>
    <row r="511" spans="1:40"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22"/>
      <c r="AG511" s="122"/>
      <c r="AH511" s="1"/>
      <c r="AI511" s="1"/>
      <c r="AJ511" s="1"/>
      <c r="AK511" s="1"/>
      <c r="AL511" s="1"/>
      <c r="AM511" s="1"/>
      <c r="AN511" s="1"/>
    </row>
    <row r="512" spans="1:40"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22"/>
      <c r="AG512" s="122"/>
      <c r="AH512" s="1"/>
      <c r="AI512" s="1"/>
      <c r="AJ512" s="1"/>
      <c r="AK512" s="1"/>
      <c r="AL512" s="1"/>
      <c r="AM512" s="1"/>
      <c r="AN512" s="1"/>
    </row>
    <row r="513" spans="1:40"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22"/>
      <c r="AG513" s="122"/>
      <c r="AH513" s="1"/>
      <c r="AI513" s="1"/>
      <c r="AJ513" s="1"/>
      <c r="AK513" s="1"/>
      <c r="AL513" s="1"/>
      <c r="AM513" s="1"/>
      <c r="AN513" s="1"/>
    </row>
    <row r="514" spans="1:40"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22"/>
      <c r="AG514" s="122"/>
      <c r="AH514" s="1"/>
      <c r="AI514" s="1"/>
      <c r="AJ514" s="1"/>
      <c r="AK514" s="1"/>
      <c r="AL514" s="1"/>
      <c r="AM514" s="1"/>
      <c r="AN514" s="1"/>
    </row>
    <row r="515" spans="1:40"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22"/>
      <c r="AG515" s="122"/>
      <c r="AH515" s="1"/>
      <c r="AI515" s="1"/>
      <c r="AJ515" s="1"/>
      <c r="AK515" s="1"/>
      <c r="AL515" s="1"/>
      <c r="AM515" s="1"/>
      <c r="AN515" s="1"/>
    </row>
    <row r="516" spans="1:40"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22"/>
      <c r="AG516" s="122"/>
      <c r="AH516" s="1"/>
      <c r="AI516" s="1"/>
      <c r="AJ516" s="1"/>
      <c r="AK516" s="1"/>
      <c r="AL516" s="1"/>
      <c r="AM516" s="1"/>
      <c r="AN516" s="1"/>
    </row>
    <row r="517" spans="1:40"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22"/>
      <c r="AG517" s="122"/>
      <c r="AH517" s="1"/>
      <c r="AI517" s="1"/>
      <c r="AJ517" s="1"/>
      <c r="AK517" s="1"/>
      <c r="AL517" s="1"/>
      <c r="AM517" s="1"/>
      <c r="AN517" s="1"/>
    </row>
    <row r="518" spans="1:40"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22"/>
      <c r="AG518" s="122"/>
      <c r="AH518" s="1"/>
      <c r="AI518" s="1"/>
      <c r="AJ518" s="1"/>
      <c r="AK518" s="1"/>
      <c r="AL518" s="1"/>
      <c r="AM518" s="1"/>
      <c r="AN518" s="1"/>
    </row>
    <row r="519" spans="1:40"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22"/>
      <c r="AG519" s="122"/>
      <c r="AH519" s="1"/>
      <c r="AI519" s="1"/>
      <c r="AJ519" s="1"/>
      <c r="AK519" s="1"/>
      <c r="AL519" s="1"/>
      <c r="AM519" s="1"/>
      <c r="AN519" s="1"/>
    </row>
    <row r="520" spans="1:40"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22"/>
      <c r="AG520" s="122"/>
      <c r="AH520" s="1"/>
      <c r="AI520" s="1"/>
      <c r="AJ520" s="1"/>
      <c r="AK520" s="1"/>
      <c r="AL520" s="1"/>
      <c r="AM520" s="1"/>
      <c r="AN520" s="1"/>
    </row>
    <row r="521" spans="1:40"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22"/>
      <c r="AG521" s="122"/>
      <c r="AH521" s="1"/>
      <c r="AI521" s="1"/>
      <c r="AJ521" s="1"/>
      <c r="AK521" s="1"/>
      <c r="AL521" s="1"/>
      <c r="AM521" s="1"/>
      <c r="AN521" s="1"/>
    </row>
    <row r="522" spans="1:40"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22"/>
      <c r="AG522" s="122"/>
      <c r="AH522" s="1"/>
      <c r="AI522" s="1"/>
      <c r="AJ522" s="1"/>
      <c r="AK522" s="1"/>
      <c r="AL522" s="1"/>
      <c r="AM522" s="1"/>
      <c r="AN522" s="1"/>
    </row>
    <row r="523" spans="1:40"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22"/>
      <c r="AG523" s="122"/>
      <c r="AH523" s="1"/>
      <c r="AI523" s="1"/>
      <c r="AJ523" s="1"/>
      <c r="AK523" s="1"/>
      <c r="AL523" s="1"/>
      <c r="AM523" s="1"/>
      <c r="AN523" s="1"/>
    </row>
    <row r="524" spans="1:40"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22"/>
      <c r="AG524" s="122"/>
      <c r="AH524" s="1"/>
      <c r="AI524" s="1"/>
      <c r="AJ524" s="1"/>
      <c r="AK524" s="1"/>
      <c r="AL524" s="1"/>
      <c r="AM524" s="1"/>
      <c r="AN524" s="1"/>
    </row>
    <row r="525" spans="1:40"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22"/>
      <c r="AG525" s="122"/>
      <c r="AH525" s="1"/>
      <c r="AI525" s="1"/>
      <c r="AJ525" s="1"/>
      <c r="AK525" s="1"/>
      <c r="AL525" s="1"/>
      <c r="AM525" s="1"/>
      <c r="AN525" s="1"/>
    </row>
    <row r="526" spans="1:40"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22"/>
      <c r="AG526" s="122"/>
      <c r="AH526" s="1"/>
      <c r="AI526" s="1"/>
      <c r="AJ526" s="1"/>
      <c r="AK526" s="1"/>
      <c r="AL526" s="1"/>
      <c r="AM526" s="1"/>
      <c r="AN526" s="1"/>
    </row>
    <row r="527" spans="1:40"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22"/>
      <c r="AG527" s="122"/>
      <c r="AH527" s="1"/>
      <c r="AI527" s="1"/>
      <c r="AJ527" s="1"/>
      <c r="AK527" s="1"/>
      <c r="AL527" s="1"/>
      <c r="AM527" s="1"/>
      <c r="AN527" s="1"/>
    </row>
    <row r="528" spans="1:40"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22"/>
      <c r="AG528" s="122"/>
      <c r="AH528" s="1"/>
      <c r="AI528" s="1"/>
      <c r="AJ528" s="1"/>
      <c r="AK528" s="1"/>
      <c r="AL528" s="1"/>
      <c r="AM528" s="1"/>
      <c r="AN528" s="1"/>
    </row>
    <row r="529" spans="1:40"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22"/>
      <c r="AG529" s="122"/>
      <c r="AH529" s="1"/>
      <c r="AI529" s="1"/>
      <c r="AJ529" s="1"/>
      <c r="AK529" s="1"/>
      <c r="AL529" s="1"/>
      <c r="AM529" s="1"/>
      <c r="AN529" s="1"/>
    </row>
    <row r="530" spans="1:40"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22"/>
      <c r="AG530" s="122"/>
      <c r="AH530" s="1"/>
      <c r="AI530" s="1"/>
      <c r="AJ530" s="1"/>
      <c r="AK530" s="1"/>
      <c r="AL530" s="1"/>
      <c r="AM530" s="1"/>
      <c r="AN530" s="1"/>
    </row>
    <row r="531" spans="1:40"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22"/>
      <c r="AG531" s="122"/>
      <c r="AH531" s="1"/>
      <c r="AI531" s="1"/>
      <c r="AJ531" s="1"/>
      <c r="AK531" s="1"/>
      <c r="AL531" s="1"/>
      <c r="AM531" s="1"/>
      <c r="AN531" s="1"/>
    </row>
    <row r="532" spans="1:40"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22"/>
      <c r="AG532" s="122"/>
      <c r="AH532" s="1"/>
      <c r="AI532" s="1"/>
      <c r="AJ532" s="1"/>
      <c r="AK532" s="1"/>
      <c r="AL532" s="1"/>
      <c r="AM532" s="1"/>
      <c r="AN532" s="1"/>
    </row>
    <row r="533" spans="1:40"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22"/>
      <c r="AG533" s="122"/>
      <c r="AH533" s="1"/>
      <c r="AI533" s="1"/>
      <c r="AJ533" s="1"/>
      <c r="AK533" s="1"/>
      <c r="AL533" s="1"/>
      <c r="AM533" s="1"/>
      <c r="AN533" s="1"/>
    </row>
    <row r="534" spans="1:40"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22"/>
      <c r="AG534" s="122"/>
      <c r="AH534" s="1"/>
      <c r="AI534" s="1"/>
      <c r="AJ534" s="1"/>
      <c r="AK534" s="1"/>
      <c r="AL534" s="1"/>
      <c r="AM534" s="1"/>
      <c r="AN534" s="1"/>
    </row>
    <row r="535" spans="1:40"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22"/>
      <c r="AG535" s="122"/>
      <c r="AH535" s="1"/>
      <c r="AI535" s="1"/>
      <c r="AJ535" s="1"/>
      <c r="AK535" s="1"/>
      <c r="AL535" s="1"/>
      <c r="AM535" s="1"/>
      <c r="AN535" s="1"/>
    </row>
    <row r="536" spans="1:40"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22"/>
      <c r="AG536" s="122"/>
      <c r="AH536" s="1"/>
      <c r="AI536" s="1"/>
      <c r="AJ536" s="1"/>
      <c r="AK536" s="1"/>
      <c r="AL536" s="1"/>
      <c r="AM536" s="1"/>
      <c r="AN536" s="1"/>
    </row>
    <row r="537" spans="1:40"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22"/>
      <c r="AG537" s="122"/>
      <c r="AH537" s="1"/>
      <c r="AI537" s="1"/>
      <c r="AJ537" s="1"/>
      <c r="AK537" s="1"/>
      <c r="AL537" s="1"/>
      <c r="AM537" s="1"/>
      <c r="AN537" s="1"/>
    </row>
    <row r="538" spans="1:40"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22"/>
      <c r="AG538" s="122"/>
      <c r="AH538" s="1"/>
      <c r="AI538" s="1"/>
      <c r="AJ538" s="1"/>
      <c r="AK538" s="1"/>
      <c r="AL538" s="1"/>
      <c r="AM538" s="1"/>
      <c r="AN538" s="1"/>
    </row>
    <row r="539" spans="1:40"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22"/>
      <c r="AG539" s="122"/>
      <c r="AH539" s="1"/>
      <c r="AI539" s="1"/>
      <c r="AJ539" s="1"/>
      <c r="AK539" s="1"/>
      <c r="AL539" s="1"/>
      <c r="AM539" s="1"/>
      <c r="AN539" s="1"/>
    </row>
    <row r="540" spans="1:40"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22"/>
      <c r="AG540" s="122"/>
      <c r="AH540" s="1"/>
      <c r="AI540" s="1"/>
      <c r="AJ540" s="1"/>
      <c r="AK540" s="1"/>
      <c r="AL540" s="1"/>
      <c r="AM540" s="1"/>
      <c r="AN540" s="1"/>
    </row>
    <row r="541" spans="1:40"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22"/>
      <c r="AG541" s="122"/>
      <c r="AH541" s="1"/>
      <c r="AI541" s="1"/>
      <c r="AJ541" s="1"/>
      <c r="AK541" s="1"/>
      <c r="AL541" s="1"/>
      <c r="AM541" s="1"/>
      <c r="AN541" s="1"/>
    </row>
    <row r="542" spans="1:40"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22"/>
      <c r="AG542" s="122"/>
      <c r="AH542" s="1"/>
      <c r="AI542" s="1"/>
      <c r="AJ542" s="1"/>
      <c r="AK542" s="1"/>
      <c r="AL542" s="1"/>
      <c r="AM542" s="1"/>
      <c r="AN542" s="1"/>
    </row>
    <row r="543" spans="1:40"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22"/>
      <c r="AG543" s="122"/>
      <c r="AH543" s="1"/>
      <c r="AI543" s="1"/>
      <c r="AJ543" s="1"/>
      <c r="AK543" s="1"/>
      <c r="AL543" s="1"/>
      <c r="AM543" s="1"/>
      <c r="AN543" s="1"/>
    </row>
    <row r="544" spans="1:40"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22"/>
      <c r="AG544" s="122"/>
      <c r="AH544" s="1"/>
      <c r="AI544" s="1"/>
      <c r="AJ544" s="1"/>
      <c r="AK544" s="1"/>
      <c r="AL544" s="1"/>
      <c r="AM544" s="1"/>
      <c r="AN544" s="1"/>
    </row>
    <row r="545" spans="1:40"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22"/>
      <c r="AG545" s="122"/>
      <c r="AH545" s="1"/>
      <c r="AI545" s="1"/>
      <c r="AJ545" s="1"/>
      <c r="AK545" s="1"/>
      <c r="AL545" s="1"/>
      <c r="AM545" s="1"/>
      <c r="AN545" s="1"/>
    </row>
    <row r="546" spans="1:40"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22"/>
      <c r="AG546" s="122"/>
      <c r="AH546" s="1"/>
      <c r="AI546" s="1"/>
      <c r="AJ546" s="1"/>
      <c r="AK546" s="1"/>
      <c r="AL546" s="1"/>
      <c r="AM546" s="1"/>
      <c r="AN546" s="1"/>
    </row>
    <row r="547" spans="1:40"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22"/>
      <c r="AG547" s="122"/>
      <c r="AH547" s="1"/>
      <c r="AI547" s="1"/>
      <c r="AJ547" s="1"/>
      <c r="AK547" s="1"/>
      <c r="AL547" s="1"/>
      <c r="AM547" s="1"/>
      <c r="AN547" s="1"/>
    </row>
    <row r="548" spans="1:40"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22"/>
      <c r="AG548" s="122"/>
      <c r="AH548" s="1"/>
      <c r="AI548" s="1"/>
      <c r="AJ548" s="1"/>
      <c r="AK548" s="1"/>
      <c r="AL548" s="1"/>
      <c r="AM548" s="1"/>
      <c r="AN548" s="1"/>
    </row>
    <row r="549" spans="1:40"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22"/>
      <c r="AG549" s="122"/>
      <c r="AH549" s="1"/>
      <c r="AI549" s="1"/>
      <c r="AJ549" s="1"/>
      <c r="AK549" s="1"/>
      <c r="AL549" s="1"/>
      <c r="AM549" s="1"/>
      <c r="AN549" s="1"/>
    </row>
    <row r="550" spans="1:40"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22"/>
      <c r="AG550" s="122"/>
      <c r="AH550" s="1"/>
      <c r="AI550" s="1"/>
      <c r="AJ550" s="1"/>
      <c r="AK550" s="1"/>
      <c r="AL550" s="1"/>
      <c r="AM550" s="1"/>
      <c r="AN550" s="1"/>
    </row>
    <row r="551" spans="1:40"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22"/>
      <c r="AG551" s="122"/>
      <c r="AH551" s="1"/>
      <c r="AI551" s="1"/>
      <c r="AJ551" s="1"/>
      <c r="AK551" s="1"/>
      <c r="AL551" s="1"/>
      <c r="AM551" s="1"/>
      <c r="AN551" s="1"/>
    </row>
    <row r="552" spans="1:40"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22"/>
      <c r="AG552" s="122"/>
      <c r="AH552" s="1"/>
      <c r="AI552" s="1"/>
      <c r="AJ552" s="1"/>
      <c r="AK552" s="1"/>
      <c r="AL552" s="1"/>
      <c r="AM552" s="1"/>
      <c r="AN552" s="1"/>
    </row>
    <row r="553" spans="1:40"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22"/>
      <c r="AG553" s="122"/>
      <c r="AH553" s="1"/>
      <c r="AI553" s="1"/>
      <c r="AJ553" s="1"/>
      <c r="AK553" s="1"/>
      <c r="AL553" s="1"/>
      <c r="AM553" s="1"/>
      <c r="AN553" s="1"/>
    </row>
    <row r="554" spans="1:40"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22"/>
      <c r="AG554" s="122"/>
      <c r="AH554" s="1"/>
      <c r="AI554" s="1"/>
      <c r="AJ554" s="1"/>
      <c r="AK554" s="1"/>
      <c r="AL554" s="1"/>
      <c r="AM554" s="1"/>
      <c r="AN554" s="1"/>
    </row>
    <row r="555" spans="1:40"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22"/>
      <c r="AG555" s="122"/>
      <c r="AH555" s="1"/>
      <c r="AI555" s="1"/>
      <c r="AJ555" s="1"/>
      <c r="AK555" s="1"/>
      <c r="AL555" s="1"/>
      <c r="AM555" s="1"/>
      <c r="AN555" s="1"/>
    </row>
    <row r="556" spans="1:40"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22"/>
      <c r="AG556" s="122"/>
      <c r="AH556" s="1"/>
      <c r="AI556" s="1"/>
      <c r="AJ556" s="1"/>
      <c r="AK556" s="1"/>
      <c r="AL556" s="1"/>
      <c r="AM556" s="1"/>
      <c r="AN556" s="1"/>
    </row>
    <row r="557" spans="1:40"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22"/>
      <c r="AG557" s="122"/>
      <c r="AH557" s="1"/>
      <c r="AI557" s="1"/>
      <c r="AJ557" s="1"/>
      <c r="AK557" s="1"/>
      <c r="AL557" s="1"/>
      <c r="AM557" s="1"/>
      <c r="AN557" s="1"/>
    </row>
    <row r="558" spans="1:40"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22"/>
      <c r="AG558" s="122"/>
      <c r="AH558" s="1"/>
      <c r="AI558" s="1"/>
      <c r="AJ558" s="1"/>
      <c r="AK558" s="1"/>
      <c r="AL558" s="1"/>
      <c r="AM558" s="1"/>
      <c r="AN558" s="1"/>
    </row>
    <row r="559" spans="1:40"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22"/>
      <c r="AG559" s="122"/>
      <c r="AH559" s="1"/>
      <c r="AI559" s="1"/>
      <c r="AJ559" s="1"/>
      <c r="AK559" s="1"/>
      <c r="AL559" s="1"/>
      <c r="AM559" s="1"/>
      <c r="AN559" s="1"/>
    </row>
    <row r="560" spans="1:40"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22"/>
      <c r="AG560" s="122"/>
      <c r="AH560" s="1"/>
      <c r="AI560" s="1"/>
      <c r="AJ560" s="1"/>
      <c r="AK560" s="1"/>
      <c r="AL560" s="1"/>
      <c r="AM560" s="1"/>
      <c r="AN560" s="1"/>
    </row>
    <row r="561" spans="1:40"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22"/>
      <c r="AG561" s="122"/>
      <c r="AH561" s="1"/>
      <c r="AI561" s="1"/>
      <c r="AJ561" s="1"/>
      <c r="AK561" s="1"/>
      <c r="AL561" s="1"/>
      <c r="AM561" s="1"/>
      <c r="AN561" s="1"/>
    </row>
    <row r="562" spans="1:40"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22"/>
      <c r="AG562" s="122"/>
      <c r="AH562" s="1"/>
      <c r="AI562" s="1"/>
      <c r="AJ562" s="1"/>
      <c r="AK562" s="1"/>
      <c r="AL562" s="1"/>
      <c r="AM562" s="1"/>
      <c r="AN562" s="1"/>
    </row>
    <row r="563" spans="1:40"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22"/>
      <c r="AG563" s="122"/>
      <c r="AH563" s="1"/>
      <c r="AI563" s="1"/>
      <c r="AJ563" s="1"/>
      <c r="AK563" s="1"/>
      <c r="AL563" s="1"/>
      <c r="AM563" s="1"/>
      <c r="AN563" s="1"/>
    </row>
    <row r="564" spans="1:40"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22"/>
      <c r="AG564" s="122"/>
      <c r="AH564" s="1"/>
      <c r="AI564" s="1"/>
      <c r="AJ564" s="1"/>
      <c r="AK564" s="1"/>
      <c r="AL564" s="1"/>
      <c r="AM564" s="1"/>
      <c r="AN564" s="1"/>
    </row>
    <row r="565" spans="1:40"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22"/>
      <c r="AG565" s="122"/>
      <c r="AH565" s="1"/>
      <c r="AI565" s="1"/>
      <c r="AJ565" s="1"/>
      <c r="AK565" s="1"/>
      <c r="AL565" s="1"/>
      <c r="AM565" s="1"/>
      <c r="AN565" s="1"/>
    </row>
    <row r="566" spans="1:40"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22"/>
      <c r="AG566" s="122"/>
      <c r="AH566" s="1"/>
      <c r="AI566" s="1"/>
      <c r="AJ566" s="1"/>
      <c r="AK566" s="1"/>
      <c r="AL566" s="1"/>
      <c r="AM566" s="1"/>
      <c r="AN566" s="1"/>
    </row>
    <row r="567" spans="1:40"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22"/>
      <c r="AG567" s="122"/>
      <c r="AH567" s="1"/>
      <c r="AI567" s="1"/>
      <c r="AJ567" s="1"/>
      <c r="AK567" s="1"/>
      <c r="AL567" s="1"/>
      <c r="AM567" s="1"/>
      <c r="AN567" s="1"/>
    </row>
    <row r="568" spans="1:40"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22"/>
      <c r="AG568" s="122"/>
      <c r="AH568" s="1"/>
      <c r="AI568" s="1"/>
      <c r="AJ568" s="1"/>
      <c r="AK568" s="1"/>
      <c r="AL568" s="1"/>
      <c r="AM568" s="1"/>
      <c r="AN568" s="1"/>
    </row>
    <row r="569" spans="1:40"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22"/>
      <c r="AG569" s="122"/>
      <c r="AH569" s="1"/>
      <c r="AI569" s="1"/>
      <c r="AJ569" s="1"/>
      <c r="AK569" s="1"/>
      <c r="AL569" s="1"/>
      <c r="AM569" s="1"/>
      <c r="AN569" s="1"/>
    </row>
    <row r="570" spans="1:40"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22"/>
      <c r="AG570" s="122"/>
      <c r="AH570" s="1"/>
      <c r="AI570" s="1"/>
      <c r="AJ570" s="1"/>
      <c r="AK570" s="1"/>
      <c r="AL570" s="1"/>
      <c r="AM570" s="1"/>
      <c r="AN570" s="1"/>
    </row>
    <row r="571" spans="1:40"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22"/>
      <c r="AG571" s="122"/>
      <c r="AH571" s="1"/>
      <c r="AI571" s="1"/>
      <c r="AJ571" s="1"/>
      <c r="AK571" s="1"/>
      <c r="AL571" s="1"/>
      <c r="AM571" s="1"/>
      <c r="AN571" s="1"/>
    </row>
    <row r="572" spans="1:40"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22"/>
      <c r="AG572" s="122"/>
      <c r="AH572" s="1"/>
      <c r="AI572" s="1"/>
      <c r="AJ572" s="1"/>
      <c r="AK572" s="1"/>
      <c r="AL572" s="1"/>
      <c r="AM572" s="1"/>
      <c r="AN572" s="1"/>
    </row>
    <row r="573" spans="1:40"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22"/>
      <c r="AG573" s="122"/>
      <c r="AH573" s="1"/>
      <c r="AI573" s="1"/>
      <c r="AJ573" s="1"/>
      <c r="AK573" s="1"/>
      <c r="AL573" s="1"/>
      <c r="AM573" s="1"/>
      <c r="AN573" s="1"/>
    </row>
    <row r="574" spans="1:40"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22"/>
      <c r="AG574" s="122"/>
      <c r="AH574" s="1"/>
      <c r="AI574" s="1"/>
      <c r="AJ574" s="1"/>
      <c r="AK574" s="1"/>
      <c r="AL574" s="1"/>
      <c r="AM574" s="1"/>
      <c r="AN574" s="1"/>
    </row>
    <row r="575" spans="1:40"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22"/>
      <c r="AG575" s="122"/>
      <c r="AH575" s="1"/>
      <c r="AI575" s="1"/>
      <c r="AJ575" s="1"/>
      <c r="AK575" s="1"/>
      <c r="AL575" s="1"/>
      <c r="AM575" s="1"/>
      <c r="AN575" s="1"/>
    </row>
    <row r="576" spans="1:40"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22"/>
      <c r="AG576" s="122"/>
      <c r="AH576" s="1"/>
      <c r="AI576" s="1"/>
      <c r="AJ576" s="1"/>
      <c r="AK576" s="1"/>
      <c r="AL576" s="1"/>
      <c r="AM576" s="1"/>
      <c r="AN576" s="1"/>
    </row>
    <row r="577" spans="1:40"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22"/>
      <c r="AG577" s="122"/>
      <c r="AH577" s="1"/>
      <c r="AI577" s="1"/>
      <c r="AJ577" s="1"/>
      <c r="AK577" s="1"/>
      <c r="AL577" s="1"/>
      <c r="AM577" s="1"/>
      <c r="AN577" s="1"/>
    </row>
    <row r="578" spans="1:40"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22"/>
      <c r="AG578" s="122"/>
      <c r="AH578" s="1"/>
      <c r="AI578" s="1"/>
      <c r="AJ578" s="1"/>
      <c r="AK578" s="1"/>
      <c r="AL578" s="1"/>
      <c r="AM578" s="1"/>
      <c r="AN578" s="1"/>
    </row>
    <row r="579" spans="1:40"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22"/>
      <c r="AG579" s="122"/>
      <c r="AH579" s="1"/>
      <c r="AI579" s="1"/>
      <c r="AJ579" s="1"/>
      <c r="AK579" s="1"/>
      <c r="AL579" s="1"/>
      <c r="AM579" s="1"/>
      <c r="AN579" s="1"/>
    </row>
    <row r="580" spans="1:40"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22"/>
      <c r="AG580" s="122"/>
      <c r="AH580" s="1"/>
      <c r="AI580" s="1"/>
      <c r="AJ580" s="1"/>
      <c r="AK580" s="1"/>
      <c r="AL580" s="1"/>
      <c r="AM580" s="1"/>
      <c r="AN580" s="1"/>
    </row>
    <row r="581" spans="1:40"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22"/>
      <c r="AG581" s="122"/>
      <c r="AH581" s="1"/>
      <c r="AI581" s="1"/>
      <c r="AJ581" s="1"/>
      <c r="AK581" s="1"/>
      <c r="AL581" s="1"/>
      <c r="AM581" s="1"/>
      <c r="AN581" s="1"/>
    </row>
    <row r="582" spans="1:40"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22"/>
      <c r="AG582" s="122"/>
      <c r="AH582" s="1"/>
      <c r="AI582" s="1"/>
      <c r="AJ582" s="1"/>
      <c r="AK582" s="1"/>
      <c r="AL582" s="1"/>
      <c r="AM582" s="1"/>
      <c r="AN582" s="1"/>
    </row>
    <row r="583" spans="1:40"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22"/>
      <c r="AG583" s="122"/>
      <c r="AH583" s="1"/>
      <c r="AI583" s="1"/>
      <c r="AJ583" s="1"/>
      <c r="AK583" s="1"/>
      <c r="AL583" s="1"/>
      <c r="AM583" s="1"/>
      <c r="AN583" s="1"/>
    </row>
    <row r="584" spans="1:40"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22"/>
      <c r="AG584" s="122"/>
      <c r="AH584" s="1"/>
      <c r="AI584" s="1"/>
      <c r="AJ584" s="1"/>
      <c r="AK584" s="1"/>
      <c r="AL584" s="1"/>
      <c r="AM584" s="1"/>
      <c r="AN584" s="1"/>
    </row>
    <row r="585" spans="1:40"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22"/>
      <c r="AG585" s="122"/>
      <c r="AH585" s="1"/>
      <c r="AI585" s="1"/>
      <c r="AJ585" s="1"/>
      <c r="AK585" s="1"/>
      <c r="AL585" s="1"/>
      <c r="AM585" s="1"/>
      <c r="AN585" s="1"/>
    </row>
    <row r="586" spans="1:40"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22"/>
      <c r="AG586" s="122"/>
      <c r="AH586" s="1"/>
      <c r="AI586" s="1"/>
      <c r="AJ586" s="1"/>
      <c r="AK586" s="1"/>
      <c r="AL586" s="1"/>
      <c r="AM586" s="1"/>
      <c r="AN586" s="1"/>
    </row>
    <row r="587" spans="1:40"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22"/>
      <c r="AG587" s="122"/>
      <c r="AH587" s="1"/>
      <c r="AI587" s="1"/>
      <c r="AJ587" s="1"/>
      <c r="AK587" s="1"/>
      <c r="AL587" s="1"/>
      <c r="AM587" s="1"/>
      <c r="AN587" s="1"/>
    </row>
    <row r="588" spans="1:40"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22"/>
      <c r="AG588" s="122"/>
      <c r="AH588" s="1"/>
      <c r="AI588" s="1"/>
      <c r="AJ588" s="1"/>
      <c r="AK588" s="1"/>
      <c r="AL588" s="1"/>
      <c r="AM588" s="1"/>
      <c r="AN588" s="1"/>
    </row>
    <row r="589" spans="1:40"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22"/>
      <c r="AG589" s="122"/>
      <c r="AH589" s="1"/>
      <c r="AI589" s="1"/>
      <c r="AJ589" s="1"/>
      <c r="AK589" s="1"/>
      <c r="AL589" s="1"/>
      <c r="AM589" s="1"/>
      <c r="AN589" s="1"/>
    </row>
    <row r="590" spans="1:40"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22"/>
      <c r="AG590" s="122"/>
      <c r="AH590" s="1"/>
      <c r="AI590" s="1"/>
      <c r="AJ590" s="1"/>
      <c r="AK590" s="1"/>
      <c r="AL590" s="1"/>
      <c r="AM590" s="1"/>
      <c r="AN590" s="1"/>
    </row>
    <row r="591" spans="1:40"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22"/>
      <c r="AG591" s="122"/>
      <c r="AH591" s="1"/>
      <c r="AI591" s="1"/>
      <c r="AJ591" s="1"/>
      <c r="AK591" s="1"/>
      <c r="AL591" s="1"/>
      <c r="AM591" s="1"/>
      <c r="AN591" s="1"/>
    </row>
    <row r="592" spans="1:40"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22"/>
      <c r="AG592" s="122"/>
      <c r="AH592" s="1"/>
      <c r="AI592" s="1"/>
      <c r="AJ592" s="1"/>
      <c r="AK592" s="1"/>
      <c r="AL592" s="1"/>
      <c r="AM592" s="1"/>
      <c r="AN592" s="1"/>
    </row>
    <row r="593" spans="1:40"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22"/>
      <c r="AG593" s="122"/>
      <c r="AH593" s="1"/>
      <c r="AI593" s="1"/>
      <c r="AJ593" s="1"/>
      <c r="AK593" s="1"/>
      <c r="AL593" s="1"/>
      <c r="AM593" s="1"/>
      <c r="AN593" s="1"/>
    </row>
    <row r="594" spans="1:40"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22"/>
      <c r="AG594" s="122"/>
      <c r="AH594" s="1"/>
      <c r="AI594" s="1"/>
      <c r="AJ594" s="1"/>
      <c r="AK594" s="1"/>
      <c r="AL594" s="1"/>
      <c r="AM594" s="1"/>
      <c r="AN594" s="1"/>
    </row>
    <row r="595" spans="1:40"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22"/>
      <c r="AG595" s="122"/>
      <c r="AH595" s="1"/>
      <c r="AI595" s="1"/>
      <c r="AJ595" s="1"/>
      <c r="AK595" s="1"/>
      <c r="AL595" s="1"/>
      <c r="AM595" s="1"/>
      <c r="AN595" s="1"/>
    </row>
    <row r="596" spans="1:40"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22"/>
      <c r="AG596" s="122"/>
      <c r="AH596" s="1"/>
      <c r="AI596" s="1"/>
      <c r="AJ596" s="1"/>
      <c r="AK596" s="1"/>
      <c r="AL596" s="1"/>
      <c r="AM596" s="1"/>
      <c r="AN596" s="1"/>
    </row>
    <row r="597" spans="1:40"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22"/>
      <c r="AG597" s="122"/>
      <c r="AH597" s="1"/>
      <c r="AI597" s="1"/>
      <c r="AJ597" s="1"/>
      <c r="AK597" s="1"/>
      <c r="AL597" s="1"/>
      <c r="AM597" s="1"/>
      <c r="AN597" s="1"/>
    </row>
    <row r="598" spans="1:40"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22"/>
      <c r="AG598" s="122"/>
      <c r="AH598" s="1"/>
      <c r="AI598" s="1"/>
      <c r="AJ598" s="1"/>
      <c r="AK598" s="1"/>
      <c r="AL598" s="1"/>
      <c r="AM598" s="1"/>
      <c r="AN598" s="1"/>
    </row>
    <row r="599" spans="1:40"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22"/>
      <c r="AG599" s="122"/>
      <c r="AH599" s="1"/>
      <c r="AI599" s="1"/>
      <c r="AJ599" s="1"/>
      <c r="AK599" s="1"/>
      <c r="AL599" s="1"/>
      <c r="AM599" s="1"/>
      <c r="AN599" s="1"/>
    </row>
    <row r="600" spans="1:40"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22"/>
      <c r="AG600" s="122"/>
      <c r="AH600" s="1"/>
      <c r="AI600" s="1"/>
      <c r="AJ600" s="1"/>
      <c r="AK600" s="1"/>
      <c r="AL600" s="1"/>
      <c r="AM600" s="1"/>
      <c r="AN600" s="1"/>
    </row>
    <row r="601" spans="1:40"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22"/>
      <c r="AG601" s="122"/>
      <c r="AH601" s="1"/>
      <c r="AI601" s="1"/>
      <c r="AJ601" s="1"/>
      <c r="AK601" s="1"/>
      <c r="AL601" s="1"/>
      <c r="AM601" s="1"/>
      <c r="AN601" s="1"/>
    </row>
    <row r="602" spans="1:40"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22"/>
      <c r="AG602" s="122"/>
      <c r="AH602" s="1"/>
      <c r="AI602" s="1"/>
      <c r="AJ602" s="1"/>
      <c r="AK602" s="1"/>
      <c r="AL602" s="1"/>
      <c r="AM602" s="1"/>
      <c r="AN602" s="1"/>
    </row>
    <row r="603" spans="1:40"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22"/>
      <c r="AG603" s="122"/>
      <c r="AH603" s="1"/>
      <c r="AI603" s="1"/>
      <c r="AJ603" s="1"/>
      <c r="AK603" s="1"/>
      <c r="AL603" s="1"/>
      <c r="AM603" s="1"/>
      <c r="AN603" s="1"/>
    </row>
    <row r="604" spans="1:40"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22"/>
      <c r="AG604" s="122"/>
      <c r="AH604" s="1"/>
      <c r="AI604" s="1"/>
      <c r="AJ604" s="1"/>
      <c r="AK604" s="1"/>
      <c r="AL604" s="1"/>
      <c r="AM604" s="1"/>
      <c r="AN604" s="1"/>
    </row>
    <row r="605" spans="1:40"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22"/>
      <c r="AG605" s="122"/>
      <c r="AH605" s="1"/>
      <c r="AI605" s="1"/>
      <c r="AJ605" s="1"/>
      <c r="AK605" s="1"/>
      <c r="AL605" s="1"/>
      <c r="AM605" s="1"/>
      <c r="AN605" s="1"/>
    </row>
    <row r="606" spans="1:40"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22"/>
      <c r="AG606" s="122"/>
      <c r="AH606" s="1"/>
      <c r="AI606" s="1"/>
      <c r="AJ606" s="1"/>
      <c r="AK606" s="1"/>
      <c r="AL606" s="1"/>
      <c r="AM606" s="1"/>
      <c r="AN606" s="1"/>
    </row>
    <row r="607" spans="1:40"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22"/>
      <c r="AG607" s="122"/>
      <c r="AH607" s="1"/>
      <c r="AI607" s="1"/>
      <c r="AJ607" s="1"/>
      <c r="AK607" s="1"/>
      <c r="AL607" s="1"/>
      <c r="AM607" s="1"/>
      <c r="AN607" s="1"/>
    </row>
    <row r="608" spans="1:40"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22"/>
      <c r="AG608" s="122"/>
      <c r="AH608" s="1"/>
      <c r="AI608" s="1"/>
      <c r="AJ608" s="1"/>
      <c r="AK608" s="1"/>
      <c r="AL608" s="1"/>
      <c r="AM608" s="1"/>
      <c r="AN608" s="1"/>
    </row>
    <row r="609" spans="1:40"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22"/>
      <c r="AG609" s="122"/>
      <c r="AH609" s="1"/>
      <c r="AI609" s="1"/>
      <c r="AJ609" s="1"/>
      <c r="AK609" s="1"/>
      <c r="AL609" s="1"/>
      <c r="AM609" s="1"/>
      <c r="AN609" s="1"/>
    </row>
    <row r="610" spans="1:40"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22"/>
      <c r="AG610" s="122"/>
      <c r="AH610" s="1"/>
      <c r="AI610" s="1"/>
      <c r="AJ610" s="1"/>
      <c r="AK610" s="1"/>
      <c r="AL610" s="1"/>
      <c r="AM610" s="1"/>
      <c r="AN610" s="1"/>
    </row>
    <row r="611" spans="1:40"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22"/>
      <c r="AG611" s="122"/>
      <c r="AH611" s="1"/>
      <c r="AI611" s="1"/>
      <c r="AJ611" s="1"/>
      <c r="AK611" s="1"/>
      <c r="AL611" s="1"/>
      <c r="AM611" s="1"/>
      <c r="AN611" s="1"/>
    </row>
    <row r="612" spans="1:40"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22"/>
      <c r="AG612" s="122"/>
      <c r="AH612" s="1"/>
      <c r="AI612" s="1"/>
      <c r="AJ612" s="1"/>
      <c r="AK612" s="1"/>
      <c r="AL612" s="1"/>
      <c r="AM612" s="1"/>
      <c r="AN612" s="1"/>
    </row>
    <row r="613" spans="1:40"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22"/>
      <c r="AG613" s="122"/>
      <c r="AH613" s="1"/>
      <c r="AI613" s="1"/>
      <c r="AJ613" s="1"/>
      <c r="AK613" s="1"/>
      <c r="AL613" s="1"/>
      <c r="AM613" s="1"/>
      <c r="AN613" s="1"/>
    </row>
    <row r="614" spans="1:40"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22"/>
      <c r="AG614" s="122"/>
      <c r="AH614" s="1"/>
      <c r="AI614" s="1"/>
      <c r="AJ614" s="1"/>
      <c r="AK614" s="1"/>
      <c r="AL614" s="1"/>
      <c r="AM614" s="1"/>
      <c r="AN614" s="1"/>
    </row>
    <row r="615" spans="1:40"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22"/>
      <c r="AG615" s="122"/>
      <c r="AH615" s="1"/>
      <c r="AI615" s="1"/>
      <c r="AJ615" s="1"/>
      <c r="AK615" s="1"/>
      <c r="AL615" s="1"/>
      <c r="AM615" s="1"/>
      <c r="AN615" s="1"/>
    </row>
    <row r="616" spans="1:40"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22"/>
      <c r="AG616" s="122"/>
      <c r="AH616" s="1"/>
      <c r="AI616" s="1"/>
      <c r="AJ616" s="1"/>
      <c r="AK616" s="1"/>
      <c r="AL616" s="1"/>
      <c r="AM616" s="1"/>
      <c r="AN616" s="1"/>
    </row>
    <row r="617" spans="1:40"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22"/>
      <c r="AG617" s="122"/>
      <c r="AH617" s="1"/>
      <c r="AI617" s="1"/>
      <c r="AJ617" s="1"/>
      <c r="AK617" s="1"/>
      <c r="AL617" s="1"/>
      <c r="AM617" s="1"/>
      <c r="AN617" s="1"/>
    </row>
    <row r="618" spans="1:40"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22"/>
      <c r="AG618" s="122"/>
      <c r="AH618" s="1"/>
      <c r="AI618" s="1"/>
      <c r="AJ618" s="1"/>
      <c r="AK618" s="1"/>
      <c r="AL618" s="1"/>
      <c r="AM618" s="1"/>
      <c r="AN618" s="1"/>
    </row>
    <row r="619" spans="1:40"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22"/>
      <c r="AG619" s="122"/>
      <c r="AH619" s="1"/>
      <c r="AI619" s="1"/>
      <c r="AJ619" s="1"/>
      <c r="AK619" s="1"/>
      <c r="AL619" s="1"/>
      <c r="AM619" s="1"/>
      <c r="AN619" s="1"/>
    </row>
    <row r="620" spans="1:40"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22"/>
      <c r="AG620" s="122"/>
      <c r="AH620" s="1"/>
      <c r="AI620" s="1"/>
      <c r="AJ620" s="1"/>
      <c r="AK620" s="1"/>
      <c r="AL620" s="1"/>
      <c r="AM620" s="1"/>
      <c r="AN620" s="1"/>
    </row>
    <row r="621" spans="1:40"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22"/>
      <c r="AG621" s="122"/>
      <c r="AH621" s="1"/>
      <c r="AI621" s="1"/>
      <c r="AJ621" s="1"/>
      <c r="AK621" s="1"/>
      <c r="AL621" s="1"/>
      <c r="AM621" s="1"/>
      <c r="AN621" s="1"/>
    </row>
    <row r="622" spans="1:40"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22"/>
      <c r="AG622" s="122"/>
      <c r="AH622" s="1"/>
      <c r="AI622" s="1"/>
      <c r="AJ622" s="1"/>
      <c r="AK622" s="1"/>
      <c r="AL622" s="1"/>
      <c r="AM622" s="1"/>
      <c r="AN622" s="1"/>
    </row>
    <row r="623" spans="1:40"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22"/>
      <c r="AG623" s="122"/>
      <c r="AH623" s="1"/>
      <c r="AI623" s="1"/>
      <c r="AJ623" s="1"/>
      <c r="AK623" s="1"/>
      <c r="AL623" s="1"/>
      <c r="AM623" s="1"/>
      <c r="AN623" s="1"/>
    </row>
    <row r="624" spans="1:40"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22"/>
      <c r="AG624" s="122"/>
      <c r="AH624" s="1"/>
      <c r="AI624" s="1"/>
      <c r="AJ624" s="1"/>
      <c r="AK624" s="1"/>
      <c r="AL624" s="1"/>
      <c r="AM624" s="1"/>
      <c r="AN624" s="1"/>
    </row>
    <row r="625" spans="1:40"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22"/>
      <c r="AG625" s="122"/>
      <c r="AH625" s="1"/>
      <c r="AI625" s="1"/>
      <c r="AJ625" s="1"/>
      <c r="AK625" s="1"/>
      <c r="AL625" s="1"/>
      <c r="AM625" s="1"/>
      <c r="AN625" s="1"/>
    </row>
    <row r="626" spans="1:40"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22"/>
      <c r="AG626" s="122"/>
      <c r="AH626" s="1"/>
      <c r="AI626" s="1"/>
      <c r="AJ626" s="1"/>
      <c r="AK626" s="1"/>
      <c r="AL626" s="1"/>
      <c r="AM626" s="1"/>
      <c r="AN626" s="1"/>
    </row>
    <row r="627" spans="1:40"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22"/>
      <c r="AG627" s="122"/>
      <c r="AH627" s="1"/>
      <c r="AI627" s="1"/>
      <c r="AJ627" s="1"/>
      <c r="AK627" s="1"/>
      <c r="AL627" s="1"/>
      <c r="AM627" s="1"/>
      <c r="AN627" s="1"/>
    </row>
    <row r="628" spans="1:40"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22"/>
      <c r="AG628" s="122"/>
      <c r="AH628" s="1"/>
      <c r="AI628" s="1"/>
      <c r="AJ628" s="1"/>
      <c r="AK628" s="1"/>
      <c r="AL628" s="1"/>
      <c r="AM628" s="1"/>
      <c r="AN628" s="1"/>
    </row>
    <row r="629" spans="1:40"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22"/>
      <c r="AG629" s="122"/>
      <c r="AH629" s="1"/>
      <c r="AI629" s="1"/>
      <c r="AJ629" s="1"/>
      <c r="AK629" s="1"/>
      <c r="AL629" s="1"/>
      <c r="AM629" s="1"/>
      <c r="AN629" s="1"/>
    </row>
    <row r="630" spans="1:40"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22"/>
      <c r="AG630" s="122"/>
      <c r="AH630" s="1"/>
      <c r="AI630" s="1"/>
      <c r="AJ630" s="1"/>
      <c r="AK630" s="1"/>
      <c r="AL630" s="1"/>
      <c r="AM630" s="1"/>
      <c r="AN630" s="1"/>
    </row>
    <row r="631" spans="1:40"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22"/>
      <c r="AG631" s="122"/>
      <c r="AH631" s="1"/>
      <c r="AI631" s="1"/>
      <c r="AJ631" s="1"/>
      <c r="AK631" s="1"/>
      <c r="AL631" s="1"/>
      <c r="AM631" s="1"/>
      <c r="AN631" s="1"/>
    </row>
    <row r="632" spans="1:40"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22"/>
      <c r="AG632" s="122"/>
      <c r="AH632" s="1"/>
      <c r="AI632" s="1"/>
      <c r="AJ632" s="1"/>
      <c r="AK632" s="1"/>
      <c r="AL632" s="1"/>
      <c r="AM632" s="1"/>
      <c r="AN632" s="1"/>
    </row>
    <row r="633" spans="1:40"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22"/>
      <c r="AG633" s="122"/>
      <c r="AH633" s="1"/>
      <c r="AI633" s="1"/>
      <c r="AJ633" s="1"/>
      <c r="AK633" s="1"/>
      <c r="AL633" s="1"/>
      <c r="AM633" s="1"/>
      <c r="AN633" s="1"/>
    </row>
    <row r="634" spans="1:40"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22"/>
      <c r="AG634" s="122"/>
      <c r="AH634" s="1"/>
      <c r="AI634" s="1"/>
      <c r="AJ634" s="1"/>
      <c r="AK634" s="1"/>
      <c r="AL634" s="1"/>
      <c r="AM634" s="1"/>
      <c r="AN634" s="1"/>
    </row>
    <row r="635" spans="1:40"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22"/>
      <c r="AG635" s="122"/>
      <c r="AH635" s="1"/>
      <c r="AI635" s="1"/>
      <c r="AJ635" s="1"/>
      <c r="AK635" s="1"/>
      <c r="AL635" s="1"/>
      <c r="AM635" s="1"/>
      <c r="AN635" s="1"/>
    </row>
    <row r="636" spans="1:40"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22"/>
      <c r="AG636" s="122"/>
      <c r="AH636" s="1"/>
      <c r="AI636" s="1"/>
      <c r="AJ636" s="1"/>
      <c r="AK636" s="1"/>
      <c r="AL636" s="1"/>
      <c r="AM636" s="1"/>
      <c r="AN636" s="1"/>
    </row>
    <row r="637" spans="1:40"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22"/>
      <c r="AG637" s="122"/>
      <c r="AH637" s="1"/>
      <c r="AI637" s="1"/>
      <c r="AJ637" s="1"/>
      <c r="AK637" s="1"/>
      <c r="AL637" s="1"/>
      <c r="AM637" s="1"/>
      <c r="AN637" s="1"/>
    </row>
    <row r="638" spans="1:40"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22"/>
      <c r="AG638" s="122"/>
      <c r="AH638" s="1"/>
      <c r="AI638" s="1"/>
      <c r="AJ638" s="1"/>
      <c r="AK638" s="1"/>
      <c r="AL638" s="1"/>
      <c r="AM638" s="1"/>
      <c r="AN638" s="1"/>
    </row>
    <row r="639" spans="1:40"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22"/>
      <c r="AG639" s="122"/>
      <c r="AH639" s="1"/>
      <c r="AI639" s="1"/>
      <c r="AJ639" s="1"/>
      <c r="AK639" s="1"/>
      <c r="AL639" s="1"/>
      <c r="AM639" s="1"/>
      <c r="AN639" s="1"/>
    </row>
    <row r="640" spans="1:40"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22"/>
      <c r="AG640" s="122"/>
      <c r="AH640" s="1"/>
      <c r="AI640" s="1"/>
      <c r="AJ640" s="1"/>
      <c r="AK640" s="1"/>
      <c r="AL640" s="1"/>
      <c r="AM640" s="1"/>
      <c r="AN640" s="1"/>
    </row>
    <row r="641" spans="1:40"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22"/>
      <c r="AG641" s="122"/>
      <c r="AH641" s="1"/>
      <c r="AI641" s="1"/>
      <c r="AJ641" s="1"/>
      <c r="AK641" s="1"/>
      <c r="AL641" s="1"/>
      <c r="AM641" s="1"/>
      <c r="AN641" s="1"/>
    </row>
    <row r="642" spans="1:40"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22"/>
      <c r="AG642" s="122"/>
      <c r="AH642" s="1"/>
      <c r="AI642" s="1"/>
      <c r="AJ642" s="1"/>
      <c r="AK642" s="1"/>
      <c r="AL642" s="1"/>
      <c r="AM642" s="1"/>
      <c r="AN642" s="1"/>
    </row>
    <row r="643" spans="1:40"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22"/>
      <c r="AG643" s="122"/>
      <c r="AH643" s="1"/>
      <c r="AI643" s="1"/>
      <c r="AJ643" s="1"/>
      <c r="AK643" s="1"/>
      <c r="AL643" s="1"/>
      <c r="AM643" s="1"/>
      <c r="AN643" s="1"/>
    </row>
    <row r="644" spans="1:40"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22"/>
      <c r="AG644" s="122"/>
      <c r="AH644" s="1"/>
      <c r="AI644" s="1"/>
      <c r="AJ644" s="1"/>
      <c r="AK644" s="1"/>
      <c r="AL644" s="1"/>
      <c r="AM644" s="1"/>
      <c r="AN644" s="1"/>
    </row>
    <row r="645" spans="1:40"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22"/>
      <c r="AG645" s="122"/>
      <c r="AH645" s="1"/>
      <c r="AI645" s="1"/>
      <c r="AJ645" s="1"/>
      <c r="AK645" s="1"/>
      <c r="AL645" s="1"/>
      <c r="AM645" s="1"/>
      <c r="AN645" s="1"/>
    </row>
    <row r="646" spans="1:40"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22"/>
      <c r="AG646" s="122"/>
      <c r="AH646" s="1"/>
      <c r="AI646" s="1"/>
      <c r="AJ646" s="1"/>
      <c r="AK646" s="1"/>
      <c r="AL646" s="1"/>
      <c r="AM646" s="1"/>
      <c r="AN646" s="1"/>
    </row>
    <row r="647" spans="1:40"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22"/>
      <c r="AG647" s="122"/>
      <c r="AH647" s="1"/>
      <c r="AI647" s="1"/>
      <c r="AJ647" s="1"/>
      <c r="AK647" s="1"/>
      <c r="AL647" s="1"/>
      <c r="AM647" s="1"/>
      <c r="AN647" s="1"/>
    </row>
    <row r="648" spans="1:40"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22"/>
      <c r="AG648" s="122"/>
      <c r="AH648" s="1"/>
      <c r="AI648" s="1"/>
      <c r="AJ648" s="1"/>
      <c r="AK648" s="1"/>
      <c r="AL648" s="1"/>
      <c r="AM648" s="1"/>
      <c r="AN648" s="1"/>
    </row>
    <row r="649" spans="1:40"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22"/>
      <c r="AG649" s="122"/>
      <c r="AH649" s="1"/>
      <c r="AI649" s="1"/>
      <c r="AJ649" s="1"/>
      <c r="AK649" s="1"/>
      <c r="AL649" s="1"/>
      <c r="AM649" s="1"/>
      <c r="AN649" s="1"/>
    </row>
    <row r="650" spans="1:40"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22"/>
      <c r="AG650" s="122"/>
      <c r="AH650" s="1"/>
      <c r="AI650" s="1"/>
      <c r="AJ650" s="1"/>
      <c r="AK650" s="1"/>
      <c r="AL650" s="1"/>
      <c r="AM650" s="1"/>
      <c r="AN650" s="1"/>
    </row>
    <row r="651" spans="1:40"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22"/>
      <c r="AG651" s="122"/>
      <c r="AH651" s="1"/>
      <c r="AI651" s="1"/>
      <c r="AJ651" s="1"/>
      <c r="AK651" s="1"/>
      <c r="AL651" s="1"/>
      <c r="AM651" s="1"/>
      <c r="AN651" s="1"/>
    </row>
    <row r="652" spans="1:40"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22"/>
      <c r="AG652" s="122"/>
      <c r="AH652" s="1"/>
      <c r="AI652" s="1"/>
      <c r="AJ652" s="1"/>
      <c r="AK652" s="1"/>
      <c r="AL652" s="1"/>
      <c r="AM652" s="1"/>
      <c r="AN652" s="1"/>
    </row>
    <row r="653" spans="1:40"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22"/>
      <c r="AG653" s="122"/>
      <c r="AH653" s="1"/>
      <c r="AI653" s="1"/>
      <c r="AJ653" s="1"/>
      <c r="AK653" s="1"/>
      <c r="AL653" s="1"/>
      <c r="AM653" s="1"/>
      <c r="AN653" s="1"/>
    </row>
    <row r="654" spans="1:40"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22"/>
      <c r="AG654" s="122"/>
      <c r="AH654" s="1"/>
      <c r="AI654" s="1"/>
      <c r="AJ654" s="1"/>
      <c r="AK654" s="1"/>
      <c r="AL654" s="1"/>
      <c r="AM654" s="1"/>
      <c r="AN654" s="1"/>
    </row>
    <row r="655" spans="1:40"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22"/>
      <c r="AG655" s="122"/>
      <c r="AH655" s="1"/>
      <c r="AI655" s="1"/>
      <c r="AJ655" s="1"/>
      <c r="AK655" s="1"/>
      <c r="AL655" s="1"/>
      <c r="AM655" s="1"/>
      <c r="AN655" s="1"/>
    </row>
    <row r="656" spans="1:40"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22"/>
      <c r="AG656" s="122"/>
      <c r="AH656" s="1"/>
      <c r="AI656" s="1"/>
      <c r="AJ656" s="1"/>
      <c r="AK656" s="1"/>
      <c r="AL656" s="1"/>
      <c r="AM656" s="1"/>
      <c r="AN656" s="1"/>
    </row>
    <row r="657" spans="1:40"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22"/>
      <c r="AG657" s="122"/>
      <c r="AH657" s="1"/>
      <c r="AI657" s="1"/>
      <c r="AJ657" s="1"/>
      <c r="AK657" s="1"/>
      <c r="AL657" s="1"/>
      <c r="AM657" s="1"/>
      <c r="AN657" s="1"/>
    </row>
    <row r="658" spans="1:40"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22"/>
      <c r="AG658" s="122"/>
      <c r="AH658" s="1"/>
      <c r="AI658" s="1"/>
      <c r="AJ658" s="1"/>
      <c r="AK658" s="1"/>
      <c r="AL658" s="1"/>
      <c r="AM658" s="1"/>
      <c r="AN658" s="1"/>
    </row>
    <row r="659" spans="1:40"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22"/>
      <c r="AG659" s="122"/>
      <c r="AH659" s="1"/>
      <c r="AI659" s="1"/>
      <c r="AJ659" s="1"/>
      <c r="AK659" s="1"/>
      <c r="AL659" s="1"/>
      <c r="AM659" s="1"/>
      <c r="AN659" s="1"/>
    </row>
    <row r="660" spans="1:40"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22"/>
      <c r="AG660" s="122"/>
      <c r="AH660" s="1"/>
      <c r="AI660" s="1"/>
      <c r="AJ660" s="1"/>
      <c r="AK660" s="1"/>
      <c r="AL660" s="1"/>
      <c r="AM660" s="1"/>
      <c r="AN660" s="1"/>
    </row>
    <row r="661" spans="1:40"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22"/>
      <c r="AG661" s="122"/>
      <c r="AH661" s="1"/>
      <c r="AI661" s="1"/>
      <c r="AJ661" s="1"/>
      <c r="AK661" s="1"/>
      <c r="AL661" s="1"/>
      <c r="AM661" s="1"/>
      <c r="AN661" s="1"/>
    </row>
    <row r="662" spans="1:40"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22"/>
      <c r="AG662" s="122"/>
      <c r="AH662" s="1"/>
      <c r="AI662" s="1"/>
      <c r="AJ662" s="1"/>
      <c r="AK662" s="1"/>
      <c r="AL662" s="1"/>
      <c r="AM662" s="1"/>
      <c r="AN662" s="1"/>
    </row>
    <row r="663" spans="1:40"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22"/>
      <c r="AG663" s="122"/>
      <c r="AH663" s="1"/>
      <c r="AI663" s="1"/>
      <c r="AJ663" s="1"/>
      <c r="AK663" s="1"/>
      <c r="AL663" s="1"/>
      <c r="AM663" s="1"/>
      <c r="AN663" s="1"/>
    </row>
    <row r="664" spans="1:40"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22"/>
      <c r="AG664" s="122"/>
      <c r="AH664" s="1"/>
      <c r="AI664" s="1"/>
      <c r="AJ664" s="1"/>
      <c r="AK664" s="1"/>
      <c r="AL664" s="1"/>
      <c r="AM664" s="1"/>
      <c r="AN664" s="1"/>
    </row>
    <row r="665" spans="1:40"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22"/>
      <c r="AG665" s="122"/>
      <c r="AH665" s="1"/>
      <c r="AI665" s="1"/>
      <c r="AJ665" s="1"/>
      <c r="AK665" s="1"/>
      <c r="AL665" s="1"/>
      <c r="AM665" s="1"/>
      <c r="AN665" s="1"/>
    </row>
    <row r="666" spans="1:40"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22"/>
      <c r="AG666" s="122"/>
      <c r="AH666" s="1"/>
      <c r="AI666" s="1"/>
      <c r="AJ666" s="1"/>
      <c r="AK666" s="1"/>
      <c r="AL666" s="1"/>
      <c r="AM666" s="1"/>
      <c r="AN666" s="1"/>
    </row>
    <row r="667" spans="1:40"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22"/>
      <c r="AG667" s="122"/>
      <c r="AH667" s="1"/>
      <c r="AI667" s="1"/>
      <c r="AJ667" s="1"/>
      <c r="AK667" s="1"/>
      <c r="AL667" s="1"/>
      <c r="AM667" s="1"/>
      <c r="AN667" s="1"/>
    </row>
    <row r="668" spans="1:40"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22"/>
      <c r="AG668" s="122"/>
      <c r="AH668" s="1"/>
      <c r="AI668" s="1"/>
      <c r="AJ668" s="1"/>
      <c r="AK668" s="1"/>
      <c r="AL668" s="1"/>
      <c r="AM668" s="1"/>
      <c r="AN668" s="1"/>
    </row>
    <row r="669" spans="1:40"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22"/>
      <c r="AG669" s="122"/>
      <c r="AH669" s="1"/>
      <c r="AI669" s="1"/>
      <c r="AJ669" s="1"/>
      <c r="AK669" s="1"/>
      <c r="AL669" s="1"/>
      <c r="AM669" s="1"/>
      <c r="AN669" s="1"/>
    </row>
    <row r="670" spans="1:40"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22"/>
      <c r="AG670" s="122"/>
      <c r="AH670" s="1"/>
      <c r="AI670" s="1"/>
      <c r="AJ670" s="1"/>
      <c r="AK670" s="1"/>
      <c r="AL670" s="1"/>
      <c r="AM670" s="1"/>
      <c r="AN670" s="1"/>
    </row>
    <row r="671" spans="1:40"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22"/>
      <c r="AG671" s="122"/>
      <c r="AH671" s="1"/>
      <c r="AI671" s="1"/>
      <c r="AJ671" s="1"/>
      <c r="AK671" s="1"/>
      <c r="AL671" s="1"/>
      <c r="AM671" s="1"/>
      <c r="AN671" s="1"/>
    </row>
    <row r="672" spans="1:40"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22"/>
      <c r="AG672" s="122"/>
      <c r="AH672" s="1"/>
      <c r="AI672" s="1"/>
      <c r="AJ672" s="1"/>
      <c r="AK672" s="1"/>
      <c r="AL672" s="1"/>
      <c r="AM672" s="1"/>
      <c r="AN672" s="1"/>
    </row>
    <row r="673" spans="1:40"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22"/>
      <c r="AG673" s="122"/>
      <c r="AH673" s="1"/>
      <c r="AI673" s="1"/>
      <c r="AJ673" s="1"/>
      <c r="AK673" s="1"/>
      <c r="AL673" s="1"/>
      <c r="AM673" s="1"/>
      <c r="AN673" s="1"/>
    </row>
    <row r="674" spans="1:40"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22"/>
      <c r="AG674" s="122"/>
      <c r="AH674" s="1"/>
      <c r="AI674" s="1"/>
      <c r="AJ674" s="1"/>
      <c r="AK674" s="1"/>
      <c r="AL674" s="1"/>
      <c r="AM674" s="1"/>
      <c r="AN674" s="1"/>
    </row>
    <row r="675" spans="1:40"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22"/>
      <c r="AG675" s="122"/>
      <c r="AH675" s="1"/>
      <c r="AI675" s="1"/>
      <c r="AJ675" s="1"/>
      <c r="AK675" s="1"/>
      <c r="AL675" s="1"/>
      <c r="AM675" s="1"/>
      <c r="AN675" s="1"/>
    </row>
    <row r="676" spans="1:40"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22"/>
      <c r="AG676" s="122"/>
      <c r="AH676" s="1"/>
      <c r="AI676" s="1"/>
      <c r="AJ676" s="1"/>
      <c r="AK676" s="1"/>
      <c r="AL676" s="1"/>
      <c r="AM676" s="1"/>
      <c r="AN676" s="1"/>
    </row>
    <row r="677" spans="1:40"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22"/>
      <c r="AG677" s="122"/>
      <c r="AH677" s="1"/>
      <c r="AI677" s="1"/>
      <c r="AJ677" s="1"/>
      <c r="AK677" s="1"/>
      <c r="AL677" s="1"/>
      <c r="AM677" s="1"/>
      <c r="AN677" s="1"/>
    </row>
    <row r="678" spans="1:40"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22"/>
      <c r="AG678" s="122"/>
      <c r="AH678" s="1"/>
      <c r="AI678" s="1"/>
      <c r="AJ678" s="1"/>
      <c r="AK678" s="1"/>
      <c r="AL678" s="1"/>
      <c r="AM678" s="1"/>
      <c r="AN678" s="1"/>
    </row>
    <row r="679" spans="1:40"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22"/>
      <c r="AG679" s="122"/>
      <c r="AH679" s="1"/>
      <c r="AI679" s="1"/>
      <c r="AJ679" s="1"/>
      <c r="AK679" s="1"/>
      <c r="AL679" s="1"/>
      <c r="AM679" s="1"/>
      <c r="AN679" s="1"/>
    </row>
    <row r="680" spans="1:40"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22"/>
      <c r="AG680" s="122"/>
      <c r="AH680" s="1"/>
      <c r="AI680" s="1"/>
      <c r="AJ680" s="1"/>
      <c r="AK680" s="1"/>
      <c r="AL680" s="1"/>
      <c r="AM680" s="1"/>
      <c r="AN680" s="1"/>
    </row>
    <row r="681" spans="1:40"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22"/>
      <c r="AG681" s="122"/>
      <c r="AH681" s="1"/>
      <c r="AI681" s="1"/>
      <c r="AJ681" s="1"/>
      <c r="AK681" s="1"/>
      <c r="AL681" s="1"/>
      <c r="AM681" s="1"/>
      <c r="AN681" s="1"/>
    </row>
    <row r="682" spans="1:40"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22"/>
      <c r="AG682" s="122"/>
      <c r="AH682" s="1"/>
      <c r="AI682" s="1"/>
      <c r="AJ682" s="1"/>
      <c r="AK682" s="1"/>
      <c r="AL682" s="1"/>
      <c r="AM682" s="1"/>
      <c r="AN682" s="1"/>
    </row>
    <row r="683" spans="1:40"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22"/>
      <c r="AG683" s="122"/>
      <c r="AH683" s="1"/>
      <c r="AI683" s="1"/>
      <c r="AJ683" s="1"/>
      <c r="AK683" s="1"/>
      <c r="AL683" s="1"/>
      <c r="AM683" s="1"/>
      <c r="AN683" s="1"/>
    </row>
    <row r="684" spans="1:40"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22"/>
      <c r="AG684" s="122"/>
      <c r="AH684" s="1"/>
      <c r="AI684" s="1"/>
      <c r="AJ684" s="1"/>
      <c r="AK684" s="1"/>
      <c r="AL684" s="1"/>
      <c r="AM684" s="1"/>
      <c r="AN684" s="1"/>
    </row>
    <row r="685" spans="1:40"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22"/>
      <c r="AG685" s="122"/>
      <c r="AH685" s="1"/>
      <c r="AI685" s="1"/>
      <c r="AJ685" s="1"/>
      <c r="AK685" s="1"/>
      <c r="AL685" s="1"/>
      <c r="AM685" s="1"/>
      <c r="AN685" s="1"/>
    </row>
    <row r="686" spans="1:40"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22"/>
      <c r="AG686" s="122"/>
      <c r="AH686" s="1"/>
      <c r="AI686" s="1"/>
      <c r="AJ686" s="1"/>
      <c r="AK686" s="1"/>
      <c r="AL686" s="1"/>
      <c r="AM686" s="1"/>
      <c r="AN686" s="1"/>
    </row>
    <row r="687" spans="1:40"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22"/>
      <c r="AG687" s="122"/>
      <c r="AH687" s="1"/>
      <c r="AI687" s="1"/>
      <c r="AJ687" s="1"/>
      <c r="AK687" s="1"/>
      <c r="AL687" s="1"/>
      <c r="AM687" s="1"/>
      <c r="AN687" s="1"/>
    </row>
    <row r="688" spans="1:40"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22"/>
      <c r="AG688" s="122"/>
      <c r="AH688" s="1"/>
      <c r="AI688" s="1"/>
      <c r="AJ688" s="1"/>
      <c r="AK688" s="1"/>
      <c r="AL688" s="1"/>
      <c r="AM688" s="1"/>
      <c r="AN688" s="1"/>
    </row>
    <row r="689" spans="1:40"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22"/>
      <c r="AG689" s="122"/>
      <c r="AH689" s="1"/>
      <c r="AI689" s="1"/>
      <c r="AJ689" s="1"/>
      <c r="AK689" s="1"/>
      <c r="AL689" s="1"/>
      <c r="AM689" s="1"/>
      <c r="AN689" s="1"/>
    </row>
    <row r="690" spans="1:40"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22"/>
      <c r="AG690" s="122"/>
      <c r="AH690" s="1"/>
      <c r="AI690" s="1"/>
      <c r="AJ690" s="1"/>
      <c r="AK690" s="1"/>
      <c r="AL690" s="1"/>
      <c r="AM690" s="1"/>
      <c r="AN690" s="1"/>
    </row>
    <row r="691" spans="1:40"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22"/>
      <c r="AG691" s="122"/>
      <c r="AH691" s="1"/>
      <c r="AI691" s="1"/>
      <c r="AJ691" s="1"/>
      <c r="AK691" s="1"/>
      <c r="AL691" s="1"/>
      <c r="AM691" s="1"/>
      <c r="AN691" s="1"/>
    </row>
    <row r="692" spans="1:40"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22"/>
      <c r="AG692" s="122"/>
      <c r="AH692" s="1"/>
      <c r="AI692" s="1"/>
      <c r="AJ692" s="1"/>
      <c r="AK692" s="1"/>
      <c r="AL692" s="1"/>
      <c r="AM692" s="1"/>
      <c r="AN692" s="1"/>
    </row>
    <row r="693" spans="1:40"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22"/>
      <c r="AG693" s="122"/>
      <c r="AH693" s="1"/>
      <c r="AI693" s="1"/>
      <c r="AJ693" s="1"/>
      <c r="AK693" s="1"/>
      <c r="AL693" s="1"/>
      <c r="AM693" s="1"/>
      <c r="AN693" s="1"/>
    </row>
    <row r="694" spans="1:40"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22"/>
      <c r="AG694" s="122"/>
      <c r="AH694" s="1"/>
      <c r="AI694" s="1"/>
      <c r="AJ694" s="1"/>
      <c r="AK694" s="1"/>
      <c r="AL694" s="1"/>
      <c r="AM694" s="1"/>
      <c r="AN694" s="1"/>
    </row>
    <row r="695" spans="1:40"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22"/>
      <c r="AG695" s="122"/>
      <c r="AH695" s="1"/>
      <c r="AI695" s="1"/>
      <c r="AJ695" s="1"/>
      <c r="AK695" s="1"/>
      <c r="AL695" s="1"/>
      <c r="AM695" s="1"/>
      <c r="AN695" s="1"/>
    </row>
    <row r="696" spans="1:40"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22"/>
      <c r="AG696" s="122"/>
      <c r="AH696" s="1"/>
      <c r="AI696" s="1"/>
      <c r="AJ696" s="1"/>
      <c r="AK696" s="1"/>
      <c r="AL696" s="1"/>
      <c r="AM696" s="1"/>
      <c r="AN696" s="1"/>
    </row>
    <row r="697" spans="1:40"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22"/>
      <c r="AG697" s="122"/>
      <c r="AH697" s="1"/>
      <c r="AI697" s="1"/>
      <c r="AJ697" s="1"/>
      <c r="AK697" s="1"/>
      <c r="AL697" s="1"/>
      <c r="AM697" s="1"/>
      <c r="AN697" s="1"/>
    </row>
    <row r="698" spans="1:40"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22"/>
      <c r="AG698" s="122"/>
      <c r="AH698" s="1"/>
      <c r="AI698" s="1"/>
      <c r="AJ698" s="1"/>
      <c r="AK698" s="1"/>
      <c r="AL698" s="1"/>
      <c r="AM698" s="1"/>
      <c r="AN698" s="1"/>
    </row>
    <row r="699" spans="1:40"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22"/>
      <c r="AG699" s="122"/>
      <c r="AH699" s="1"/>
      <c r="AI699" s="1"/>
      <c r="AJ699" s="1"/>
      <c r="AK699" s="1"/>
      <c r="AL699" s="1"/>
      <c r="AM699" s="1"/>
      <c r="AN699" s="1"/>
    </row>
    <row r="700" spans="1:40"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22"/>
      <c r="AG700" s="122"/>
      <c r="AH700" s="1"/>
      <c r="AI700" s="1"/>
      <c r="AJ700" s="1"/>
      <c r="AK700" s="1"/>
      <c r="AL700" s="1"/>
      <c r="AM700" s="1"/>
      <c r="AN700" s="1"/>
    </row>
    <row r="701" spans="1:40"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22"/>
      <c r="AG701" s="122"/>
      <c r="AH701" s="1"/>
      <c r="AI701" s="1"/>
      <c r="AJ701" s="1"/>
      <c r="AK701" s="1"/>
      <c r="AL701" s="1"/>
      <c r="AM701" s="1"/>
      <c r="AN701" s="1"/>
    </row>
    <row r="702" spans="1:40"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22"/>
      <c r="AG702" s="122"/>
      <c r="AH702" s="1"/>
      <c r="AI702" s="1"/>
      <c r="AJ702" s="1"/>
      <c r="AK702" s="1"/>
      <c r="AL702" s="1"/>
      <c r="AM702" s="1"/>
      <c r="AN702" s="1"/>
    </row>
    <row r="703" spans="1:40"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22"/>
      <c r="AG703" s="122"/>
      <c r="AH703" s="1"/>
      <c r="AI703" s="1"/>
      <c r="AJ703" s="1"/>
      <c r="AK703" s="1"/>
      <c r="AL703" s="1"/>
      <c r="AM703" s="1"/>
      <c r="AN703" s="1"/>
    </row>
    <row r="704" spans="1:40"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22"/>
      <c r="AG704" s="122"/>
      <c r="AH704" s="1"/>
      <c r="AI704" s="1"/>
      <c r="AJ704" s="1"/>
      <c r="AK704" s="1"/>
      <c r="AL704" s="1"/>
      <c r="AM704" s="1"/>
      <c r="AN704" s="1"/>
    </row>
    <row r="705" spans="1:40"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22"/>
      <c r="AG705" s="122"/>
      <c r="AH705" s="1"/>
      <c r="AI705" s="1"/>
      <c r="AJ705" s="1"/>
      <c r="AK705" s="1"/>
      <c r="AL705" s="1"/>
      <c r="AM705" s="1"/>
      <c r="AN705" s="1"/>
    </row>
    <row r="706" spans="1:40"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22"/>
      <c r="AG706" s="122"/>
      <c r="AH706" s="1"/>
      <c r="AI706" s="1"/>
      <c r="AJ706" s="1"/>
      <c r="AK706" s="1"/>
      <c r="AL706" s="1"/>
      <c r="AM706" s="1"/>
      <c r="AN706" s="1"/>
    </row>
    <row r="707" spans="1:40"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22"/>
      <c r="AG707" s="122"/>
      <c r="AH707" s="1"/>
      <c r="AI707" s="1"/>
      <c r="AJ707" s="1"/>
      <c r="AK707" s="1"/>
      <c r="AL707" s="1"/>
      <c r="AM707" s="1"/>
      <c r="AN707" s="1"/>
    </row>
    <row r="708" spans="1:40"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22"/>
      <c r="AG708" s="122"/>
      <c r="AH708" s="1"/>
      <c r="AI708" s="1"/>
      <c r="AJ708" s="1"/>
      <c r="AK708" s="1"/>
      <c r="AL708" s="1"/>
      <c r="AM708" s="1"/>
      <c r="AN708" s="1"/>
    </row>
    <row r="709" spans="1:40"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22"/>
      <c r="AG709" s="122"/>
      <c r="AH709" s="1"/>
      <c r="AI709" s="1"/>
      <c r="AJ709" s="1"/>
      <c r="AK709" s="1"/>
      <c r="AL709" s="1"/>
      <c r="AM709" s="1"/>
      <c r="AN709" s="1"/>
    </row>
    <row r="710" spans="1:40"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22"/>
      <c r="AG710" s="122"/>
      <c r="AH710" s="1"/>
      <c r="AI710" s="1"/>
      <c r="AJ710" s="1"/>
      <c r="AK710" s="1"/>
      <c r="AL710" s="1"/>
      <c r="AM710" s="1"/>
      <c r="AN710" s="1"/>
    </row>
    <row r="711" spans="1:40"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22"/>
      <c r="AG711" s="122"/>
      <c r="AH711" s="1"/>
      <c r="AI711" s="1"/>
      <c r="AJ711" s="1"/>
      <c r="AK711" s="1"/>
      <c r="AL711" s="1"/>
      <c r="AM711" s="1"/>
      <c r="AN711" s="1"/>
    </row>
    <row r="712" spans="1:40"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22"/>
      <c r="AG712" s="122"/>
      <c r="AH712" s="1"/>
      <c r="AI712" s="1"/>
      <c r="AJ712" s="1"/>
      <c r="AK712" s="1"/>
      <c r="AL712" s="1"/>
      <c r="AM712" s="1"/>
      <c r="AN712" s="1"/>
    </row>
    <row r="713" spans="1:40"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22"/>
      <c r="AG713" s="122"/>
      <c r="AH713" s="1"/>
      <c r="AI713" s="1"/>
      <c r="AJ713" s="1"/>
      <c r="AK713" s="1"/>
      <c r="AL713" s="1"/>
      <c r="AM713" s="1"/>
      <c r="AN713" s="1"/>
    </row>
    <row r="714" spans="1:40"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22"/>
      <c r="AG714" s="122"/>
      <c r="AH714" s="1"/>
      <c r="AI714" s="1"/>
      <c r="AJ714" s="1"/>
      <c r="AK714" s="1"/>
      <c r="AL714" s="1"/>
      <c r="AM714" s="1"/>
      <c r="AN714" s="1"/>
    </row>
    <row r="715" spans="1:40"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22"/>
      <c r="AG715" s="122"/>
      <c r="AH715" s="1"/>
      <c r="AI715" s="1"/>
      <c r="AJ715" s="1"/>
      <c r="AK715" s="1"/>
      <c r="AL715" s="1"/>
      <c r="AM715" s="1"/>
      <c r="AN715" s="1"/>
    </row>
    <row r="716" spans="1:40"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22"/>
      <c r="AG716" s="122"/>
      <c r="AH716" s="1"/>
      <c r="AI716" s="1"/>
      <c r="AJ716" s="1"/>
      <c r="AK716" s="1"/>
      <c r="AL716" s="1"/>
      <c r="AM716" s="1"/>
      <c r="AN716" s="1"/>
    </row>
    <row r="717" spans="1:40"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22"/>
      <c r="AG717" s="122"/>
      <c r="AH717" s="1"/>
      <c r="AI717" s="1"/>
      <c r="AJ717" s="1"/>
      <c r="AK717" s="1"/>
      <c r="AL717" s="1"/>
      <c r="AM717" s="1"/>
      <c r="AN717" s="1"/>
    </row>
    <row r="718" spans="1:40"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22"/>
      <c r="AG718" s="122"/>
      <c r="AH718" s="1"/>
      <c r="AI718" s="1"/>
      <c r="AJ718" s="1"/>
      <c r="AK718" s="1"/>
      <c r="AL718" s="1"/>
      <c r="AM718" s="1"/>
      <c r="AN718" s="1"/>
    </row>
    <row r="719" spans="1:40"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22"/>
      <c r="AG719" s="122"/>
      <c r="AH719" s="1"/>
      <c r="AI719" s="1"/>
      <c r="AJ719" s="1"/>
      <c r="AK719" s="1"/>
      <c r="AL719" s="1"/>
      <c r="AM719" s="1"/>
      <c r="AN719" s="1"/>
    </row>
    <row r="720" spans="1:40"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22"/>
      <c r="AG720" s="122"/>
      <c r="AH720" s="1"/>
      <c r="AI720" s="1"/>
      <c r="AJ720" s="1"/>
      <c r="AK720" s="1"/>
      <c r="AL720" s="1"/>
      <c r="AM720" s="1"/>
      <c r="AN720" s="1"/>
    </row>
    <row r="721" spans="1:40"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22"/>
      <c r="AG721" s="122"/>
      <c r="AH721" s="1"/>
      <c r="AI721" s="1"/>
      <c r="AJ721" s="1"/>
      <c r="AK721" s="1"/>
      <c r="AL721" s="1"/>
      <c r="AM721" s="1"/>
      <c r="AN721" s="1"/>
    </row>
    <row r="722" spans="1:40"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22"/>
      <c r="AG722" s="122"/>
      <c r="AH722" s="1"/>
      <c r="AI722" s="1"/>
      <c r="AJ722" s="1"/>
      <c r="AK722" s="1"/>
      <c r="AL722" s="1"/>
      <c r="AM722" s="1"/>
      <c r="AN722" s="1"/>
    </row>
    <row r="723" spans="1:40"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22"/>
      <c r="AG723" s="122"/>
      <c r="AH723" s="1"/>
      <c r="AI723" s="1"/>
      <c r="AJ723" s="1"/>
      <c r="AK723" s="1"/>
      <c r="AL723" s="1"/>
      <c r="AM723" s="1"/>
      <c r="AN723" s="1"/>
    </row>
    <row r="724" spans="1:40"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22"/>
      <c r="AG724" s="122"/>
      <c r="AH724" s="1"/>
      <c r="AI724" s="1"/>
      <c r="AJ724" s="1"/>
      <c r="AK724" s="1"/>
      <c r="AL724" s="1"/>
      <c r="AM724" s="1"/>
      <c r="AN724" s="1"/>
    </row>
    <row r="725" spans="1:40"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22"/>
      <c r="AG725" s="122"/>
      <c r="AH725" s="1"/>
      <c r="AI725" s="1"/>
      <c r="AJ725" s="1"/>
      <c r="AK725" s="1"/>
      <c r="AL725" s="1"/>
      <c r="AM725" s="1"/>
      <c r="AN725" s="1"/>
    </row>
    <row r="726" spans="1:40"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22"/>
      <c r="AG726" s="122"/>
      <c r="AH726" s="1"/>
      <c r="AI726" s="1"/>
      <c r="AJ726" s="1"/>
      <c r="AK726" s="1"/>
      <c r="AL726" s="1"/>
      <c r="AM726" s="1"/>
      <c r="AN726" s="1"/>
    </row>
    <row r="727" spans="1:40"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22"/>
      <c r="AG727" s="122"/>
      <c r="AH727" s="1"/>
      <c r="AI727" s="1"/>
      <c r="AJ727" s="1"/>
      <c r="AK727" s="1"/>
      <c r="AL727" s="1"/>
      <c r="AM727" s="1"/>
      <c r="AN727" s="1"/>
    </row>
    <row r="728" spans="1:40"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22"/>
      <c r="AG728" s="122"/>
      <c r="AH728" s="1"/>
      <c r="AI728" s="1"/>
      <c r="AJ728" s="1"/>
      <c r="AK728" s="1"/>
      <c r="AL728" s="1"/>
      <c r="AM728" s="1"/>
      <c r="AN728" s="1"/>
    </row>
    <row r="729" spans="1:40"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22"/>
      <c r="AG729" s="122"/>
      <c r="AH729" s="1"/>
      <c r="AI729" s="1"/>
      <c r="AJ729" s="1"/>
      <c r="AK729" s="1"/>
      <c r="AL729" s="1"/>
      <c r="AM729" s="1"/>
      <c r="AN729" s="1"/>
    </row>
    <row r="730" spans="1:40"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22"/>
      <c r="AG730" s="122"/>
      <c r="AH730" s="1"/>
      <c r="AI730" s="1"/>
      <c r="AJ730" s="1"/>
      <c r="AK730" s="1"/>
      <c r="AL730" s="1"/>
      <c r="AM730" s="1"/>
      <c r="AN730" s="1"/>
    </row>
    <row r="731" spans="1:40"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22"/>
      <c r="AG731" s="122"/>
      <c r="AH731" s="1"/>
      <c r="AI731" s="1"/>
      <c r="AJ731" s="1"/>
      <c r="AK731" s="1"/>
      <c r="AL731" s="1"/>
      <c r="AM731" s="1"/>
      <c r="AN731" s="1"/>
    </row>
    <row r="732" spans="1:40"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22"/>
      <c r="AG732" s="122"/>
      <c r="AH732" s="1"/>
      <c r="AI732" s="1"/>
      <c r="AJ732" s="1"/>
      <c r="AK732" s="1"/>
      <c r="AL732" s="1"/>
      <c r="AM732" s="1"/>
      <c r="AN732" s="1"/>
    </row>
    <row r="733" spans="1:40"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22"/>
      <c r="AG733" s="122"/>
      <c r="AH733" s="1"/>
      <c r="AI733" s="1"/>
      <c r="AJ733" s="1"/>
      <c r="AK733" s="1"/>
      <c r="AL733" s="1"/>
      <c r="AM733" s="1"/>
      <c r="AN733" s="1"/>
    </row>
    <row r="734" spans="1:40"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22"/>
      <c r="AG734" s="122"/>
      <c r="AH734" s="1"/>
      <c r="AI734" s="1"/>
      <c r="AJ734" s="1"/>
      <c r="AK734" s="1"/>
      <c r="AL734" s="1"/>
      <c r="AM734" s="1"/>
      <c r="AN734" s="1"/>
    </row>
    <row r="735" spans="1:40"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22"/>
      <c r="AG735" s="122"/>
      <c r="AH735" s="1"/>
      <c r="AI735" s="1"/>
      <c r="AJ735" s="1"/>
      <c r="AK735" s="1"/>
      <c r="AL735" s="1"/>
      <c r="AM735" s="1"/>
      <c r="AN735" s="1"/>
    </row>
    <row r="736" spans="1:40"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22"/>
      <c r="AG736" s="122"/>
      <c r="AH736" s="1"/>
      <c r="AI736" s="1"/>
      <c r="AJ736" s="1"/>
      <c r="AK736" s="1"/>
      <c r="AL736" s="1"/>
      <c r="AM736" s="1"/>
      <c r="AN736" s="1"/>
    </row>
    <row r="737" spans="1:40"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22"/>
      <c r="AG737" s="122"/>
      <c r="AH737" s="1"/>
      <c r="AI737" s="1"/>
      <c r="AJ737" s="1"/>
      <c r="AK737" s="1"/>
      <c r="AL737" s="1"/>
      <c r="AM737" s="1"/>
      <c r="AN737" s="1"/>
    </row>
    <row r="738" spans="1:40"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22"/>
      <c r="AG738" s="122"/>
      <c r="AH738" s="1"/>
      <c r="AI738" s="1"/>
      <c r="AJ738" s="1"/>
      <c r="AK738" s="1"/>
      <c r="AL738" s="1"/>
      <c r="AM738" s="1"/>
      <c r="AN738" s="1"/>
    </row>
    <row r="739" spans="1:40"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22"/>
      <c r="AG739" s="122"/>
      <c r="AH739" s="1"/>
      <c r="AI739" s="1"/>
      <c r="AJ739" s="1"/>
      <c r="AK739" s="1"/>
      <c r="AL739" s="1"/>
      <c r="AM739" s="1"/>
      <c r="AN739" s="1"/>
    </row>
    <row r="740" spans="1:40"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22"/>
      <c r="AG740" s="122"/>
      <c r="AH740" s="1"/>
      <c r="AI740" s="1"/>
      <c r="AJ740" s="1"/>
      <c r="AK740" s="1"/>
      <c r="AL740" s="1"/>
      <c r="AM740" s="1"/>
      <c r="AN740" s="1"/>
    </row>
    <row r="741" spans="1:40"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22"/>
      <c r="AG741" s="122"/>
      <c r="AH741" s="1"/>
      <c r="AI741" s="1"/>
      <c r="AJ741" s="1"/>
      <c r="AK741" s="1"/>
      <c r="AL741" s="1"/>
      <c r="AM741" s="1"/>
      <c r="AN741" s="1"/>
    </row>
    <row r="742" spans="1:40"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22"/>
      <c r="AG742" s="122"/>
      <c r="AH742" s="1"/>
      <c r="AI742" s="1"/>
      <c r="AJ742" s="1"/>
      <c r="AK742" s="1"/>
      <c r="AL742" s="1"/>
      <c r="AM742" s="1"/>
      <c r="AN742" s="1"/>
    </row>
    <row r="743" spans="1:40"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22"/>
      <c r="AG743" s="122"/>
      <c r="AH743" s="1"/>
      <c r="AI743" s="1"/>
      <c r="AJ743" s="1"/>
      <c r="AK743" s="1"/>
      <c r="AL743" s="1"/>
      <c r="AM743" s="1"/>
      <c r="AN743" s="1"/>
    </row>
    <row r="744" spans="1:40"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22"/>
      <c r="AG744" s="122"/>
      <c r="AH744" s="1"/>
      <c r="AI744" s="1"/>
      <c r="AJ744" s="1"/>
      <c r="AK744" s="1"/>
      <c r="AL744" s="1"/>
      <c r="AM744" s="1"/>
      <c r="AN744" s="1"/>
    </row>
    <row r="745" spans="1:40"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22"/>
      <c r="AG745" s="122"/>
      <c r="AH745" s="1"/>
      <c r="AI745" s="1"/>
      <c r="AJ745" s="1"/>
      <c r="AK745" s="1"/>
      <c r="AL745" s="1"/>
      <c r="AM745" s="1"/>
      <c r="AN745" s="1"/>
    </row>
    <row r="746" spans="1:40"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22"/>
      <c r="AG746" s="122"/>
      <c r="AH746" s="1"/>
      <c r="AI746" s="1"/>
      <c r="AJ746" s="1"/>
      <c r="AK746" s="1"/>
      <c r="AL746" s="1"/>
      <c r="AM746" s="1"/>
      <c r="AN746" s="1"/>
    </row>
    <row r="747" spans="1:40"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22"/>
      <c r="AG747" s="122"/>
      <c r="AH747" s="1"/>
      <c r="AI747" s="1"/>
      <c r="AJ747" s="1"/>
      <c r="AK747" s="1"/>
      <c r="AL747" s="1"/>
      <c r="AM747" s="1"/>
      <c r="AN747" s="1"/>
    </row>
    <row r="748" spans="1:40"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22"/>
      <c r="AG748" s="122"/>
      <c r="AH748" s="1"/>
      <c r="AI748" s="1"/>
      <c r="AJ748" s="1"/>
      <c r="AK748" s="1"/>
      <c r="AL748" s="1"/>
      <c r="AM748" s="1"/>
      <c r="AN748" s="1"/>
    </row>
    <row r="749" spans="1:40"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22"/>
      <c r="AG749" s="122"/>
      <c r="AH749" s="1"/>
      <c r="AI749" s="1"/>
      <c r="AJ749" s="1"/>
      <c r="AK749" s="1"/>
      <c r="AL749" s="1"/>
      <c r="AM749" s="1"/>
      <c r="AN749" s="1"/>
    </row>
    <row r="750" spans="1:40"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22"/>
      <c r="AG750" s="122"/>
      <c r="AH750" s="1"/>
      <c r="AI750" s="1"/>
      <c r="AJ750" s="1"/>
      <c r="AK750" s="1"/>
      <c r="AL750" s="1"/>
      <c r="AM750" s="1"/>
      <c r="AN750" s="1"/>
    </row>
    <row r="751" spans="1:40"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22"/>
      <c r="AG751" s="122"/>
      <c r="AH751" s="1"/>
      <c r="AI751" s="1"/>
      <c r="AJ751" s="1"/>
      <c r="AK751" s="1"/>
      <c r="AL751" s="1"/>
      <c r="AM751" s="1"/>
      <c r="AN751" s="1"/>
    </row>
    <row r="752" spans="1:40"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22"/>
      <c r="AG752" s="122"/>
      <c r="AH752" s="1"/>
      <c r="AI752" s="1"/>
      <c r="AJ752" s="1"/>
      <c r="AK752" s="1"/>
      <c r="AL752" s="1"/>
      <c r="AM752" s="1"/>
      <c r="AN752" s="1"/>
    </row>
    <row r="753" spans="1:40"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22"/>
      <c r="AG753" s="122"/>
      <c r="AH753" s="1"/>
      <c r="AI753" s="1"/>
      <c r="AJ753" s="1"/>
      <c r="AK753" s="1"/>
      <c r="AL753" s="1"/>
      <c r="AM753" s="1"/>
      <c r="AN753" s="1"/>
    </row>
    <row r="754" spans="1:40"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22"/>
      <c r="AG754" s="122"/>
      <c r="AH754" s="1"/>
      <c r="AI754" s="1"/>
      <c r="AJ754" s="1"/>
      <c r="AK754" s="1"/>
      <c r="AL754" s="1"/>
      <c r="AM754" s="1"/>
      <c r="AN754" s="1"/>
    </row>
    <row r="755" spans="1:40"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22"/>
      <c r="AG755" s="122"/>
      <c r="AH755" s="1"/>
      <c r="AI755" s="1"/>
      <c r="AJ755" s="1"/>
      <c r="AK755" s="1"/>
      <c r="AL755" s="1"/>
      <c r="AM755" s="1"/>
      <c r="AN755" s="1"/>
    </row>
    <row r="756" spans="1:40"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22"/>
      <c r="AG756" s="122"/>
      <c r="AH756" s="1"/>
      <c r="AI756" s="1"/>
      <c r="AJ756" s="1"/>
      <c r="AK756" s="1"/>
      <c r="AL756" s="1"/>
      <c r="AM756" s="1"/>
      <c r="AN756" s="1"/>
    </row>
    <row r="757" spans="1:40"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22"/>
      <c r="AG757" s="122"/>
      <c r="AH757" s="1"/>
      <c r="AI757" s="1"/>
      <c r="AJ757" s="1"/>
      <c r="AK757" s="1"/>
      <c r="AL757" s="1"/>
      <c r="AM757" s="1"/>
      <c r="AN757" s="1"/>
    </row>
    <row r="758" spans="1:40"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22"/>
      <c r="AG758" s="122"/>
      <c r="AH758" s="1"/>
      <c r="AI758" s="1"/>
      <c r="AJ758" s="1"/>
      <c r="AK758" s="1"/>
      <c r="AL758" s="1"/>
      <c r="AM758" s="1"/>
      <c r="AN758" s="1"/>
    </row>
    <row r="759" spans="1:40"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22"/>
      <c r="AG759" s="122"/>
      <c r="AH759" s="1"/>
      <c r="AI759" s="1"/>
      <c r="AJ759" s="1"/>
      <c r="AK759" s="1"/>
      <c r="AL759" s="1"/>
      <c r="AM759" s="1"/>
      <c r="AN759" s="1"/>
    </row>
    <row r="760" spans="1:40"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22"/>
      <c r="AG760" s="122"/>
      <c r="AH760" s="1"/>
      <c r="AI760" s="1"/>
      <c r="AJ760" s="1"/>
      <c r="AK760" s="1"/>
      <c r="AL760" s="1"/>
      <c r="AM760" s="1"/>
      <c r="AN760" s="1"/>
    </row>
    <row r="761" spans="1:40"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22"/>
      <c r="AG761" s="122"/>
      <c r="AH761" s="1"/>
      <c r="AI761" s="1"/>
      <c r="AJ761" s="1"/>
      <c r="AK761" s="1"/>
      <c r="AL761" s="1"/>
      <c r="AM761" s="1"/>
      <c r="AN761" s="1"/>
    </row>
    <row r="762" spans="1:40"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22"/>
      <c r="AG762" s="122"/>
      <c r="AH762" s="1"/>
      <c r="AI762" s="1"/>
      <c r="AJ762" s="1"/>
      <c r="AK762" s="1"/>
      <c r="AL762" s="1"/>
      <c r="AM762" s="1"/>
      <c r="AN762" s="1"/>
    </row>
    <row r="763" spans="1:40"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22"/>
      <c r="AG763" s="122"/>
      <c r="AH763" s="1"/>
      <c r="AI763" s="1"/>
      <c r="AJ763" s="1"/>
      <c r="AK763" s="1"/>
      <c r="AL763" s="1"/>
      <c r="AM763" s="1"/>
      <c r="AN763" s="1"/>
    </row>
    <row r="764" spans="1:40"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22"/>
      <c r="AG764" s="122"/>
      <c r="AH764" s="1"/>
      <c r="AI764" s="1"/>
      <c r="AJ764" s="1"/>
      <c r="AK764" s="1"/>
      <c r="AL764" s="1"/>
      <c r="AM764" s="1"/>
      <c r="AN764" s="1"/>
    </row>
    <row r="765" spans="1:40"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22"/>
      <c r="AG765" s="122"/>
      <c r="AH765" s="1"/>
      <c r="AI765" s="1"/>
      <c r="AJ765" s="1"/>
      <c r="AK765" s="1"/>
      <c r="AL765" s="1"/>
      <c r="AM765" s="1"/>
      <c r="AN765" s="1"/>
    </row>
    <row r="766" spans="1:40"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22"/>
      <c r="AG766" s="122"/>
      <c r="AH766" s="1"/>
      <c r="AI766" s="1"/>
      <c r="AJ766" s="1"/>
      <c r="AK766" s="1"/>
      <c r="AL766" s="1"/>
      <c r="AM766" s="1"/>
      <c r="AN766" s="1"/>
    </row>
    <row r="767" spans="1:40"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22"/>
      <c r="AG767" s="122"/>
      <c r="AH767" s="1"/>
      <c r="AI767" s="1"/>
      <c r="AJ767" s="1"/>
      <c r="AK767" s="1"/>
      <c r="AL767" s="1"/>
      <c r="AM767" s="1"/>
      <c r="AN767" s="1"/>
    </row>
    <row r="768" spans="1:40"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22"/>
      <c r="AG768" s="122"/>
      <c r="AH768" s="1"/>
      <c r="AI768" s="1"/>
      <c r="AJ768" s="1"/>
      <c r="AK768" s="1"/>
      <c r="AL768" s="1"/>
      <c r="AM768" s="1"/>
      <c r="AN768" s="1"/>
    </row>
    <row r="769" spans="1:40"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22"/>
      <c r="AG769" s="122"/>
      <c r="AH769" s="1"/>
      <c r="AI769" s="1"/>
      <c r="AJ769" s="1"/>
      <c r="AK769" s="1"/>
      <c r="AL769" s="1"/>
      <c r="AM769" s="1"/>
      <c r="AN769" s="1"/>
    </row>
    <row r="770" spans="1:40"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22"/>
      <c r="AG770" s="122"/>
      <c r="AH770" s="1"/>
      <c r="AI770" s="1"/>
      <c r="AJ770" s="1"/>
      <c r="AK770" s="1"/>
      <c r="AL770" s="1"/>
      <c r="AM770" s="1"/>
      <c r="AN770" s="1"/>
    </row>
    <row r="771" spans="1:40"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22"/>
      <c r="AG771" s="122"/>
      <c r="AH771" s="1"/>
      <c r="AI771" s="1"/>
      <c r="AJ771" s="1"/>
      <c r="AK771" s="1"/>
      <c r="AL771" s="1"/>
      <c r="AM771" s="1"/>
      <c r="AN771" s="1"/>
    </row>
    <row r="772" spans="1:40"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22"/>
      <c r="AG772" s="122"/>
      <c r="AH772" s="1"/>
      <c r="AI772" s="1"/>
      <c r="AJ772" s="1"/>
      <c r="AK772" s="1"/>
      <c r="AL772" s="1"/>
      <c r="AM772" s="1"/>
      <c r="AN772" s="1"/>
    </row>
    <row r="773" spans="1:40"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22"/>
      <c r="AG773" s="122"/>
      <c r="AH773" s="1"/>
      <c r="AI773" s="1"/>
      <c r="AJ773" s="1"/>
      <c r="AK773" s="1"/>
      <c r="AL773" s="1"/>
      <c r="AM773" s="1"/>
      <c r="AN773" s="1"/>
    </row>
    <row r="774" spans="1:40"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22"/>
      <c r="AG774" s="122"/>
      <c r="AH774" s="1"/>
      <c r="AI774" s="1"/>
      <c r="AJ774" s="1"/>
      <c r="AK774" s="1"/>
      <c r="AL774" s="1"/>
      <c r="AM774" s="1"/>
      <c r="AN774" s="1"/>
    </row>
    <row r="775" spans="1:40"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22"/>
      <c r="AG775" s="122"/>
      <c r="AH775" s="1"/>
      <c r="AI775" s="1"/>
      <c r="AJ775" s="1"/>
      <c r="AK775" s="1"/>
      <c r="AL775" s="1"/>
      <c r="AM775" s="1"/>
      <c r="AN775" s="1"/>
    </row>
    <row r="776" spans="1:40"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22"/>
      <c r="AG776" s="122"/>
      <c r="AH776" s="1"/>
      <c r="AI776" s="1"/>
      <c r="AJ776" s="1"/>
      <c r="AK776" s="1"/>
      <c r="AL776" s="1"/>
      <c r="AM776" s="1"/>
      <c r="AN776" s="1"/>
    </row>
    <row r="777" spans="1:40"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22"/>
      <c r="AG777" s="122"/>
      <c r="AH777" s="1"/>
      <c r="AI777" s="1"/>
      <c r="AJ777" s="1"/>
      <c r="AK777" s="1"/>
      <c r="AL777" s="1"/>
      <c r="AM777" s="1"/>
      <c r="AN777" s="1"/>
    </row>
    <row r="778" spans="1:40"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22"/>
      <c r="AG778" s="122"/>
      <c r="AH778" s="1"/>
      <c r="AI778" s="1"/>
      <c r="AJ778" s="1"/>
      <c r="AK778" s="1"/>
      <c r="AL778" s="1"/>
      <c r="AM778" s="1"/>
      <c r="AN778" s="1"/>
    </row>
    <row r="779" spans="1:40"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22"/>
      <c r="AG779" s="122"/>
      <c r="AH779" s="1"/>
      <c r="AI779" s="1"/>
      <c r="AJ779" s="1"/>
      <c r="AK779" s="1"/>
      <c r="AL779" s="1"/>
      <c r="AM779" s="1"/>
      <c r="AN779" s="1"/>
    </row>
    <row r="780" spans="1:40"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22"/>
      <c r="AG780" s="122"/>
      <c r="AH780" s="1"/>
      <c r="AI780" s="1"/>
      <c r="AJ780" s="1"/>
      <c r="AK780" s="1"/>
      <c r="AL780" s="1"/>
      <c r="AM780" s="1"/>
      <c r="AN780" s="1"/>
    </row>
    <row r="781" spans="1:40"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22"/>
      <c r="AG781" s="122"/>
      <c r="AH781" s="1"/>
      <c r="AI781" s="1"/>
      <c r="AJ781" s="1"/>
      <c r="AK781" s="1"/>
      <c r="AL781" s="1"/>
      <c r="AM781" s="1"/>
      <c r="AN781" s="1"/>
    </row>
    <row r="782" spans="1:40"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22"/>
      <c r="AG782" s="122"/>
      <c r="AH782" s="1"/>
      <c r="AI782" s="1"/>
      <c r="AJ782" s="1"/>
      <c r="AK782" s="1"/>
      <c r="AL782" s="1"/>
      <c r="AM782" s="1"/>
      <c r="AN782" s="1"/>
    </row>
    <row r="783" spans="1:40"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22"/>
      <c r="AG783" s="122"/>
      <c r="AH783" s="1"/>
      <c r="AI783" s="1"/>
      <c r="AJ783" s="1"/>
      <c r="AK783" s="1"/>
      <c r="AL783" s="1"/>
      <c r="AM783" s="1"/>
      <c r="AN783" s="1"/>
    </row>
    <row r="784" spans="1:40"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22"/>
      <c r="AG784" s="122"/>
      <c r="AH784" s="1"/>
      <c r="AI784" s="1"/>
      <c r="AJ784" s="1"/>
      <c r="AK784" s="1"/>
      <c r="AL784" s="1"/>
      <c r="AM784" s="1"/>
      <c r="AN784" s="1"/>
    </row>
    <row r="785" spans="1:40"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22"/>
      <c r="AG785" s="122"/>
      <c r="AH785" s="1"/>
      <c r="AI785" s="1"/>
      <c r="AJ785" s="1"/>
      <c r="AK785" s="1"/>
      <c r="AL785" s="1"/>
      <c r="AM785" s="1"/>
      <c r="AN785" s="1"/>
    </row>
    <row r="786" spans="1:40"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22"/>
      <c r="AG786" s="122"/>
      <c r="AH786" s="1"/>
      <c r="AI786" s="1"/>
      <c r="AJ786" s="1"/>
      <c r="AK786" s="1"/>
      <c r="AL786" s="1"/>
      <c r="AM786" s="1"/>
      <c r="AN786" s="1"/>
    </row>
    <row r="787" spans="1:40"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22"/>
      <c r="AG787" s="122"/>
      <c r="AH787" s="1"/>
      <c r="AI787" s="1"/>
      <c r="AJ787" s="1"/>
      <c r="AK787" s="1"/>
      <c r="AL787" s="1"/>
      <c r="AM787" s="1"/>
      <c r="AN787" s="1"/>
    </row>
    <row r="788" spans="1:40"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22"/>
      <c r="AG788" s="122"/>
      <c r="AH788" s="1"/>
      <c r="AI788" s="1"/>
      <c r="AJ788" s="1"/>
      <c r="AK788" s="1"/>
      <c r="AL788" s="1"/>
      <c r="AM788" s="1"/>
      <c r="AN788" s="1"/>
    </row>
    <row r="789" spans="1:40"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22"/>
      <c r="AG789" s="122"/>
      <c r="AH789" s="1"/>
      <c r="AI789" s="1"/>
      <c r="AJ789" s="1"/>
      <c r="AK789" s="1"/>
      <c r="AL789" s="1"/>
      <c r="AM789" s="1"/>
      <c r="AN789" s="1"/>
    </row>
    <row r="790" spans="1:40"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22"/>
      <c r="AG790" s="122"/>
      <c r="AH790" s="1"/>
      <c r="AI790" s="1"/>
      <c r="AJ790" s="1"/>
      <c r="AK790" s="1"/>
      <c r="AL790" s="1"/>
      <c r="AM790" s="1"/>
      <c r="AN790" s="1"/>
    </row>
    <row r="791" spans="1:40"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22"/>
      <c r="AG791" s="122"/>
      <c r="AH791" s="1"/>
      <c r="AI791" s="1"/>
      <c r="AJ791" s="1"/>
      <c r="AK791" s="1"/>
      <c r="AL791" s="1"/>
      <c r="AM791" s="1"/>
      <c r="AN791" s="1"/>
    </row>
    <row r="792" spans="1:40"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22"/>
      <c r="AG792" s="122"/>
      <c r="AH792" s="1"/>
      <c r="AI792" s="1"/>
      <c r="AJ792" s="1"/>
      <c r="AK792" s="1"/>
      <c r="AL792" s="1"/>
      <c r="AM792" s="1"/>
      <c r="AN792" s="1"/>
    </row>
    <row r="793" spans="1:40"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22"/>
      <c r="AG793" s="122"/>
      <c r="AH793" s="1"/>
      <c r="AI793" s="1"/>
      <c r="AJ793" s="1"/>
      <c r="AK793" s="1"/>
      <c r="AL793" s="1"/>
      <c r="AM793" s="1"/>
      <c r="AN793" s="1"/>
    </row>
    <row r="794" spans="1:40"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22"/>
      <c r="AG794" s="122"/>
      <c r="AH794" s="1"/>
      <c r="AI794" s="1"/>
      <c r="AJ794" s="1"/>
      <c r="AK794" s="1"/>
      <c r="AL794" s="1"/>
      <c r="AM794" s="1"/>
      <c r="AN794" s="1"/>
    </row>
    <row r="795" spans="1:40"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22"/>
      <c r="AG795" s="122"/>
      <c r="AH795" s="1"/>
      <c r="AI795" s="1"/>
      <c r="AJ795" s="1"/>
      <c r="AK795" s="1"/>
      <c r="AL795" s="1"/>
      <c r="AM795" s="1"/>
      <c r="AN795" s="1"/>
    </row>
    <row r="796" spans="1:40"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22"/>
      <c r="AG796" s="122"/>
      <c r="AH796" s="1"/>
      <c r="AI796" s="1"/>
      <c r="AJ796" s="1"/>
      <c r="AK796" s="1"/>
      <c r="AL796" s="1"/>
      <c r="AM796" s="1"/>
      <c r="AN796" s="1"/>
    </row>
    <row r="797" spans="1:40"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22"/>
      <c r="AG797" s="122"/>
      <c r="AH797" s="1"/>
      <c r="AI797" s="1"/>
      <c r="AJ797" s="1"/>
      <c r="AK797" s="1"/>
      <c r="AL797" s="1"/>
      <c r="AM797" s="1"/>
      <c r="AN797" s="1"/>
    </row>
    <row r="798" spans="1:40"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22"/>
      <c r="AG798" s="122"/>
      <c r="AH798" s="1"/>
      <c r="AI798" s="1"/>
      <c r="AJ798" s="1"/>
      <c r="AK798" s="1"/>
      <c r="AL798" s="1"/>
      <c r="AM798" s="1"/>
      <c r="AN798" s="1"/>
    </row>
    <row r="799" spans="1:40"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22"/>
      <c r="AG799" s="122"/>
      <c r="AH799" s="1"/>
      <c r="AI799" s="1"/>
      <c r="AJ799" s="1"/>
      <c r="AK799" s="1"/>
      <c r="AL799" s="1"/>
      <c r="AM799" s="1"/>
      <c r="AN799" s="1"/>
    </row>
    <row r="800" spans="1:40"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22"/>
      <c r="AG800" s="122"/>
      <c r="AH800" s="1"/>
      <c r="AI800" s="1"/>
      <c r="AJ800" s="1"/>
      <c r="AK800" s="1"/>
      <c r="AL800" s="1"/>
      <c r="AM800" s="1"/>
      <c r="AN800" s="1"/>
    </row>
    <row r="801" spans="1:40"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22"/>
      <c r="AG801" s="122"/>
      <c r="AH801" s="1"/>
      <c r="AI801" s="1"/>
      <c r="AJ801" s="1"/>
      <c r="AK801" s="1"/>
      <c r="AL801" s="1"/>
      <c r="AM801" s="1"/>
      <c r="AN801" s="1"/>
    </row>
    <row r="802" spans="1:40"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22"/>
      <c r="AG802" s="122"/>
      <c r="AH802" s="1"/>
      <c r="AI802" s="1"/>
      <c r="AJ802" s="1"/>
      <c r="AK802" s="1"/>
      <c r="AL802" s="1"/>
      <c r="AM802" s="1"/>
      <c r="AN802" s="1"/>
    </row>
    <row r="803" spans="1:40"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22"/>
      <c r="AG803" s="122"/>
      <c r="AH803" s="1"/>
      <c r="AI803" s="1"/>
      <c r="AJ803" s="1"/>
      <c r="AK803" s="1"/>
      <c r="AL803" s="1"/>
      <c r="AM803" s="1"/>
      <c r="AN803" s="1"/>
    </row>
    <row r="804" spans="1:40"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22"/>
      <c r="AG804" s="122"/>
      <c r="AH804" s="1"/>
      <c r="AI804" s="1"/>
      <c r="AJ804" s="1"/>
      <c r="AK804" s="1"/>
      <c r="AL804" s="1"/>
      <c r="AM804" s="1"/>
      <c r="AN804" s="1"/>
    </row>
    <row r="805" spans="1:40"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22"/>
      <c r="AG805" s="122"/>
      <c r="AH805" s="1"/>
      <c r="AI805" s="1"/>
      <c r="AJ805" s="1"/>
      <c r="AK805" s="1"/>
      <c r="AL805" s="1"/>
      <c r="AM805" s="1"/>
      <c r="AN805" s="1"/>
    </row>
    <row r="806" spans="1:40"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22"/>
      <c r="AG806" s="122"/>
      <c r="AH806" s="1"/>
      <c r="AI806" s="1"/>
      <c r="AJ806" s="1"/>
      <c r="AK806" s="1"/>
      <c r="AL806" s="1"/>
      <c r="AM806" s="1"/>
      <c r="AN806" s="1"/>
    </row>
    <row r="807" spans="1:40"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22"/>
      <c r="AG807" s="122"/>
      <c r="AH807" s="1"/>
      <c r="AI807" s="1"/>
      <c r="AJ807" s="1"/>
      <c r="AK807" s="1"/>
      <c r="AL807" s="1"/>
      <c r="AM807" s="1"/>
      <c r="AN807" s="1"/>
    </row>
    <row r="808" spans="1:40"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22"/>
      <c r="AG808" s="122"/>
      <c r="AH808" s="1"/>
      <c r="AI808" s="1"/>
      <c r="AJ808" s="1"/>
      <c r="AK808" s="1"/>
      <c r="AL808" s="1"/>
      <c r="AM808" s="1"/>
      <c r="AN808" s="1"/>
    </row>
    <row r="809" spans="1:40"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22"/>
      <c r="AG809" s="122"/>
      <c r="AH809" s="1"/>
      <c r="AI809" s="1"/>
      <c r="AJ809" s="1"/>
      <c r="AK809" s="1"/>
      <c r="AL809" s="1"/>
      <c r="AM809" s="1"/>
      <c r="AN809" s="1"/>
    </row>
    <row r="810" spans="1:40"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22"/>
      <c r="AG810" s="122"/>
      <c r="AH810" s="1"/>
      <c r="AI810" s="1"/>
      <c r="AJ810" s="1"/>
      <c r="AK810" s="1"/>
      <c r="AL810" s="1"/>
      <c r="AM810" s="1"/>
      <c r="AN810" s="1"/>
    </row>
    <row r="811" spans="1:40"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22"/>
      <c r="AG811" s="122"/>
      <c r="AH811" s="1"/>
      <c r="AI811" s="1"/>
      <c r="AJ811" s="1"/>
      <c r="AK811" s="1"/>
      <c r="AL811" s="1"/>
      <c r="AM811" s="1"/>
      <c r="AN811" s="1"/>
    </row>
    <row r="812" spans="1:40"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22"/>
      <c r="AG812" s="122"/>
      <c r="AH812" s="1"/>
      <c r="AI812" s="1"/>
      <c r="AJ812" s="1"/>
      <c r="AK812" s="1"/>
      <c r="AL812" s="1"/>
      <c r="AM812" s="1"/>
      <c r="AN812" s="1"/>
    </row>
    <row r="813" spans="1:40"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22"/>
      <c r="AG813" s="122"/>
      <c r="AH813" s="1"/>
      <c r="AI813" s="1"/>
      <c r="AJ813" s="1"/>
      <c r="AK813" s="1"/>
      <c r="AL813" s="1"/>
      <c r="AM813" s="1"/>
      <c r="AN813" s="1"/>
    </row>
    <row r="814" spans="1:40"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22"/>
      <c r="AG814" s="122"/>
      <c r="AH814" s="1"/>
      <c r="AI814" s="1"/>
      <c r="AJ814" s="1"/>
      <c r="AK814" s="1"/>
      <c r="AL814" s="1"/>
      <c r="AM814" s="1"/>
      <c r="AN814" s="1"/>
    </row>
    <row r="815" spans="1:40"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22"/>
      <c r="AG815" s="122"/>
      <c r="AH815" s="1"/>
      <c r="AI815" s="1"/>
      <c r="AJ815" s="1"/>
      <c r="AK815" s="1"/>
      <c r="AL815" s="1"/>
      <c r="AM815" s="1"/>
      <c r="AN815" s="1"/>
    </row>
    <row r="816" spans="1:40"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22"/>
      <c r="AG816" s="122"/>
      <c r="AH816" s="1"/>
      <c r="AI816" s="1"/>
      <c r="AJ816" s="1"/>
      <c r="AK816" s="1"/>
      <c r="AL816" s="1"/>
      <c r="AM816" s="1"/>
      <c r="AN816" s="1"/>
    </row>
    <row r="817" spans="1:40"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22"/>
      <c r="AG817" s="122"/>
      <c r="AH817" s="1"/>
      <c r="AI817" s="1"/>
      <c r="AJ817" s="1"/>
      <c r="AK817" s="1"/>
      <c r="AL817" s="1"/>
      <c r="AM817" s="1"/>
      <c r="AN817" s="1"/>
    </row>
    <row r="818" spans="1:40"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22"/>
      <c r="AG818" s="122"/>
      <c r="AH818" s="1"/>
      <c r="AI818" s="1"/>
      <c r="AJ818" s="1"/>
      <c r="AK818" s="1"/>
      <c r="AL818" s="1"/>
      <c r="AM818" s="1"/>
      <c r="AN818" s="1"/>
    </row>
    <row r="819" spans="1:40"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22"/>
      <c r="AG819" s="122"/>
      <c r="AH819" s="1"/>
      <c r="AI819" s="1"/>
      <c r="AJ819" s="1"/>
      <c r="AK819" s="1"/>
      <c r="AL819" s="1"/>
      <c r="AM819" s="1"/>
      <c r="AN819" s="1"/>
    </row>
    <row r="820" spans="1:40"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22"/>
      <c r="AG820" s="122"/>
      <c r="AH820" s="1"/>
      <c r="AI820" s="1"/>
      <c r="AJ820" s="1"/>
      <c r="AK820" s="1"/>
      <c r="AL820" s="1"/>
      <c r="AM820" s="1"/>
      <c r="AN820" s="1"/>
    </row>
    <row r="821" spans="1:40"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22"/>
      <c r="AG821" s="122"/>
      <c r="AH821" s="1"/>
      <c r="AI821" s="1"/>
      <c r="AJ821" s="1"/>
      <c r="AK821" s="1"/>
      <c r="AL821" s="1"/>
      <c r="AM821" s="1"/>
      <c r="AN821" s="1"/>
    </row>
    <row r="822" spans="1:40"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22"/>
      <c r="AG822" s="122"/>
      <c r="AH822" s="1"/>
      <c r="AI822" s="1"/>
      <c r="AJ822" s="1"/>
      <c r="AK822" s="1"/>
      <c r="AL822" s="1"/>
      <c r="AM822" s="1"/>
      <c r="AN822" s="1"/>
    </row>
    <row r="823" spans="1:40"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22"/>
      <c r="AG823" s="122"/>
      <c r="AH823" s="1"/>
      <c r="AI823" s="1"/>
      <c r="AJ823" s="1"/>
      <c r="AK823" s="1"/>
      <c r="AL823" s="1"/>
      <c r="AM823" s="1"/>
      <c r="AN823" s="1"/>
    </row>
    <row r="824" spans="1:40"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22"/>
      <c r="AG824" s="122"/>
      <c r="AH824" s="1"/>
      <c r="AI824" s="1"/>
      <c r="AJ824" s="1"/>
      <c r="AK824" s="1"/>
      <c r="AL824" s="1"/>
      <c r="AM824" s="1"/>
      <c r="AN824" s="1"/>
    </row>
    <row r="825" spans="1:40"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22"/>
      <c r="AG825" s="122"/>
      <c r="AH825" s="1"/>
      <c r="AI825" s="1"/>
      <c r="AJ825" s="1"/>
      <c r="AK825" s="1"/>
      <c r="AL825" s="1"/>
      <c r="AM825" s="1"/>
      <c r="AN825" s="1"/>
    </row>
    <row r="826" spans="1:40"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22"/>
      <c r="AG826" s="122"/>
      <c r="AH826" s="1"/>
      <c r="AI826" s="1"/>
      <c r="AJ826" s="1"/>
      <c r="AK826" s="1"/>
      <c r="AL826" s="1"/>
      <c r="AM826" s="1"/>
      <c r="AN826" s="1"/>
    </row>
    <row r="827" spans="1:40"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22"/>
      <c r="AG827" s="122"/>
      <c r="AH827" s="1"/>
      <c r="AI827" s="1"/>
      <c r="AJ827" s="1"/>
      <c r="AK827" s="1"/>
      <c r="AL827" s="1"/>
      <c r="AM827" s="1"/>
      <c r="AN827" s="1"/>
    </row>
    <row r="828" spans="1:40"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22"/>
      <c r="AG828" s="122"/>
      <c r="AH828" s="1"/>
      <c r="AI828" s="1"/>
      <c r="AJ828" s="1"/>
      <c r="AK828" s="1"/>
      <c r="AL828" s="1"/>
      <c r="AM828" s="1"/>
      <c r="AN828" s="1"/>
    </row>
    <row r="829" spans="1:40"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22"/>
      <c r="AG829" s="122"/>
      <c r="AH829" s="1"/>
      <c r="AI829" s="1"/>
      <c r="AJ829" s="1"/>
      <c r="AK829" s="1"/>
      <c r="AL829" s="1"/>
      <c r="AM829" s="1"/>
      <c r="AN829" s="1"/>
    </row>
    <row r="830" spans="1:40"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22"/>
      <c r="AG830" s="122"/>
      <c r="AH830" s="1"/>
      <c r="AI830" s="1"/>
      <c r="AJ830" s="1"/>
      <c r="AK830" s="1"/>
      <c r="AL830" s="1"/>
      <c r="AM830" s="1"/>
      <c r="AN830" s="1"/>
    </row>
    <row r="831" spans="1:40"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22"/>
      <c r="AG831" s="122"/>
      <c r="AH831" s="1"/>
      <c r="AI831" s="1"/>
      <c r="AJ831" s="1"/>
      <c r="AK831" s="1"/>
      <c r="AL831" s="1"/>
      <c r="AM831" s="1"/>
      <c r="AN831" s="1"/>
    </row>
    <row r="832" spans="1:40"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22"/>
      <c r="AG832" s="122"/>
      <c r="AH832" s="1"/>
      <c r="AI832" s="1"/>
      <c r="AJ832" s="1"/>
      <c r="AK832" s="1"/>
      <c r="AL832" s="1"/>
      <c r="AM832" s="1"/>
      <c r="AN832" s="1"/>
    </row>
    <row r="833" spans="1:40"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22"/>
      <c r="AG833" s="122"/>
      <c r="AH833" s="1"/>
      <c r="AI833" s="1"/>
      <c r="AJ833" s="1"/>
      <c r="AK833" s="1"/>
      <c r="AL833" s="1"/>
      <c r="AM833" s="1"/>
      <c r="AN833" s="1"/>
    </row>
    <row r="834" spans="1:40"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22"/>
      <c r="AG834" s="122"/>
      <c r="AH834" s="1"/>
      <c r="AI834" s="1"/>
      <c r="AJ834" s="1"/>
      <c r="AK834" s="1"/>
      <c r="AL834" s="1"/>
      <c r="AM834" s="1"/>
      <c r="AN834" s="1"/>
    </row>
    <row r="835" spans="1:40"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22"/>
      <c r="AG835" s="122"/>
      <c r="AH835" s="1"/>
      <c r="AI835" s="1"/>
      <c r="AJ835" s="1"/>
      <c r="AK835" s="1"/>
      <c r="AL835" s="1"/>
      <c r="AM835" s="1"/>
      <c r="AN835" s="1"/>
    </row>
    <row r="836" spans="1:40"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22"/>
      <c r="AG836" s="122"/>
      <c r="AH836" s="1"/>
      <c r="AI836" s="1"/>
      <c r="AJ836" s="1"/>
      <c r="AK836" s="1"/>
      <c r="AL836" s="1"/>
      <c r="AM836" s="1"/>
      <c r="AN836" s="1"/>
    </row>
    <row r="837" spans="1:40"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22"/>
      <c r="AG837" s="122"/>
      <c r="AH837" s="1"/>
      <c r="AI837" s="1"/>
      <c r="AJ837" s="1"/>
      <c r="AK837" s="1"/>
      <c r="AL837" s="1"/>
      <c r="AM837" s="1"/>
      <c r="AN837" s="1"/>
    </row>
    <row r="838" spans="1:40"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22"/>
      <c r="AG838" s="122"/>
      <c r="AH838" s="1"/>
      <c r="AI838" s="1"/>
      <c r="AJ838" s="1"/>
      <c r="AK838" s="1"/>
      <c r="AL838" s="1"/>
      <c r="AM838" s="1"/>
      <c r="AN838" s="1"/>
    </row>
    <row r="839" spans="1:40"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22"/>
      <c r="AG839" s="122"/>
      <c r="AH839" s="1"/>
      <c r="AI839" s="1"/>
      <c r="AJ839" s="1"/>
      <c r="AK839" s="1"/>
      <c r="AL839" s="1"/>
      <c r="AM839" s="1"/>
      <c r="AN839" s="1"/>
    </row>
    <row r="840" spans="1:40"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22"/>
      <c r="AG840" s="122"/>
      <c r="AH840" s="1"/>
      <c r="AI840" s="1"/>
      <c r="AJ840" s="1"/>
      <c r="AK840" s="1"/>
      <c r="AL840" s="1"/>
      <c r="AM840" s="1"/>
      <c r="AN840" s="1"/>
    </row>
    <row r="841" spans="1:40"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22"/>
      <c r="AG841" s="122"/>
      <c r="AH841" s="1"/>
      <c r="AI841" s="1"/>
      <c r="AJ841" s="1"/>
      <c r="AK841" s="1"/>
      <c r="AL841" s="1"/>
      <c r="AM841" s="1"/>
      <c r="AN841" s="1"/>
    </row>
    <row r="842" spans="1:40"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22"/>
      <c r="AG842" s="122"/>
      <c r="AH842" s="1"/>
      <c r="AI842" s="1"/>
      <c r="AJ842" s="1"/>
      <c r="AK842" s="1"/>
      <c r="AL842" s="1"/>
      <c r="AM842" s="1"/>
      <c r="AN842" s="1"/>
    </row>
    <row r="843" spans="1:40"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22"/>
      <c r="AG843" s="122"/>
      <c r="AH843" s="1"/>
      <c r="AI843" s="1"/>
      <c r="AJ843" s="1"/>
      <c r="AK843" s="1"/>
      <c r="AL843" s="1"/>
      <c r="AM843" s="1"/>
      <c r="AN843" s="1"/>
    </row>
    <row r="844" spans="1:40"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22"/>
      <c r="AG844" s="122"/>
      <c r="AH844" s="1"/>
      <c r="AI844" s="1"/>
      <c r="AJ844" s="1"/>
      <c r="AK844" s="1"/>
      <c r="AL844" s="1"/>
      <c r="AM844" s="1"/>
      <c r="AN844" s="1"/>
    </row>
    <row r="845" spans="1:40"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22"/>
      <c r="AG845" s="122"/>
      <c r="AH845" s="1"/>
      <c r="AI845" s="1"/>
      <c r="AJ845" s="1"/>
      <c r="AK845" s="1"/>
      <c r="AL845" s="1"/>
      <c r="AM845" s="1"/>
      <c r="AN845" s="1"/>
    </row>
    <row r="846" spans="1:40"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22"/>
      <c r="AG846" s="122"/>
      <c r="AH846" s="1"/>
      <c r="AI846" s="1"/>
      <c r="AJ846" s="1"/>
      <c r="AK846" s="1"/>
      <c r="AL846" s="1"/>
      <c r="AM846" s="1"/>
      <c r="AN846" s="1"/>
    </row>
    <row r="847" spans="1:40"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22"/>
      <c r="AG847" s="122"/>
      <c r="AH847" s="1"/>
      <c r="AI847" s="1"/>
      <c r="AJ847" s="1"/>
      <c r="AK847" s="1"/>
      <c r="AL847" s="1"/>
      <c r="AM847" s="1"/>
      <c r="AN847" s="1"/>
    </row>
    <row r="848" spans="1:40"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22"/>
      <c r="AG848" s="122"/>
      <c r="AH848" s="1"/>
      <c r="AI848" s="1"/>
      <c r="AJ848" s="1"/>
      <c r="AK848" s="1"/>
      <c r="AL848" s="1"/>
      <c r="AM848" s="1"/>
      <c r="AN848" s="1"/>
    </row>
    <row r="849" spans="1:40"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22"/>
      <c r="AG849" s="122"/>
      <c r="AH849" s="1"/>
      <c r="AI849" s="1"/>
      <c r="AJ849" s="1"/>
      <c r="AK849" s="1"/>
      <c r="AL849" s="1"/>
      <c r="AM849" s="1"/>
      <c r="AN849" s="1"/>
    </row>
    <row r="850" spans="1:40"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22"/>
      <c r="AG850" s="122"/>
      <c r="AH850" s="1"/>
      <c r="AI850" s="1"/>
      <c r="AJ850" s="1"/>
      <c r="AK850" s="1"/>
      <c r="AL850" s="1"/>
      <c r="AM850" s="1"/>
      <c r="AN850" s="1"/>
    </row>
    <row r="851" spans="1:40"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22"/>
      <c r="AG851" s="122"/>
      <c r="AH851" s="1"/>
      <c r="AI851" s="1"/>
      <c r="AJ851" s="1"/>
      <c r="AK851" s="1"/>
      <c r="AL851" s="1"/>
      <c r="AM851" s="1"/>
      <c r="AN851" s="1"/>
    </row>
    <row r="852" spans="1:40"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22"/>
      <c r="AG852" s="122"/>
      <c r="AH852" s="1"/>
      <c r="AI852" s="1"/>
      <c r="AJ852" s="1"/>
      <c r="AK852" s="1"/>
      <c r="AL852" s="1"/>
      <c r="AM852" s="1"/>
      <c r="AN852" s="1"/>
    </row>
    <row r="853" spans="1:40"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22"/>
      <c r="AG853" s="122"/>
      <c r="AH853" s="1"/>
      <c r="AI853" s="1"/>
      <c r="AJ853" s="1"/>
      <c r="AK853" s="1"/>
      <c r="AL853" s="1"/>
      <c r="AM853" s="1"/>
      <c r="AN853" s="1"/>
    </row>
    <row r="854" spans="1:40"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22"/>
      <c r="AG854" s="122"/>
      <c r="AH854" s="1"/>
      <c r="AI854" s="1"/>
      <c r="AJ854" s="1"/>
      <c r="AK854" s="1"/>
      <c r="AL854" s="1"/>
      <c r="AM854" s="1"/>
      <c r="AN854" s="1"/>
    </row>
    <row r="855" spans="1:40"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22"/>
      <c r="AG855" s="122"/>
      <c r="AH855" s="1"/>
      <c r="AI855" s="1"/>
      <c r="AJ855" s="1"/>
      <c r="AK855" s="1"/>
      <c r="AL855" s="1"/>
      <c r="AM855" s="1"/>
      <c r="AN855" s="1"/>
    </row>
    <row r="856" spans="1:40"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22"/>
      <c r="AG856" s="122"/>
      <c r="AH856" s="1"/>
      <c r="AI856" s="1"/>
      <c r="AJ856" s="1"/>
      <c r="AK856" s="1"/>
      <c r="AL856" s="1"/>
      <c r="AM856" s="1"/>
      <c r="AN856" s="1"/>
    </row>
    <row r="857" spans="1:40"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22"/>
      <c r="AG857" s="122"/>
      <c r="AH857" s="1"/>
      <c r="AI857" s="1"/>
      <c r="AJ857" s="1"/>
      <c r="AK857" s="1"/>
      <c r="AL857" s="1"/>
      <c r="AM857" s="1"/>
      <c r="AN857" s="1"/>
    </row>
    <row r="858" spans="1:40"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22"/>
      <c r="AG858" s="122"/>
      <c r="AH858" s="1"/>
      <c r="AI858" s="1"/>
      <c r="AJ858" s="1"/>
      <c r="AK858" s="1"/>
      <c r="AL858" s="1"/>
      <c r="AM858" s="1"/>
      <c r="AN858" s="1"/>
    </row>
    <row r="859" spans="1:40"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22"/>
      <c r="AG859" s="122"/>
      <c r="AH859" s="1"/>
      <c r="AI859" s="1"/>
      <c r="AJ859" s="1"/>
      <c r="AK859" s="1"/>
      <c r="AL859" s="1"/>
      <c r="AM859" s="1"/>
      <c r="AN859" s="1"/>
    </row>
    <row r="860" spans="1:40"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22"/>
      <c r="AG860" s="122"/>
      <c r="AH860" s="1"/>
      <c r="AI860" s="1"/>
      <c r="AJ860" s="1"/>
      <c r="AK860" s="1"/>
      <c r="AL860" s="1"/>
      <c r="AM860" s="1"/>
      <c r="AN860" s="1"/>
    </row>
    <row r="861" spans="1:40"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22"/>
      <c r="AG861" s="122"/>
      <c r="AH861" s="1"/>
      <c r="AI861" s="1"/>
      <c r="AJ861" s="1"/>
      <c r="AK861" s="1"/>
      <c r="AL861" s="1"/>
      <c r="AM861" s="1"/>
      <c r="AN861" s="1"/>
    </row>
    <row r="862" spans="1:40"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22"/>
      <c r="AG862" s="122"/>
      <c r="AH862" s="1"/>
      <c r="AI862" s="1"/>
      <c r="AJ862" s="1"/>
      <c r="AK862" s="1"/>
      <c r="AL862" s="1"/>
      <c r="AM862" s="1"/>
      <c r="AN862" s="1"/>
    </row>
    <row r="863" spans="1:40"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22"/>
      <c r="AG863" s="122"/>
      <c r="AH863" s="1"/>
      <c r="AI863" s="1"/>
      <c r="AJ863" s="1"/>
      <c r="AK863" s="1"/>
      <c r="AL863" s="1"/>
      <c r="AM863" s="1"/>
      <c r="AN863" s="1"/>
    </row>
    <row r="864" spans="1:40"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22"/>
      <c r="AG864" s="122"/>
      <c r="AH864" s="1"/>
      <c r="AI864" s="1"/>
      <c r="AJ864" s="1"/>
      <c r="AK864" s="1"/>
      <c r="AL864" s="1"/>
      <c r="AM864" s="1"/>
      <c r="AN864" s="1"/>
    </row>
    <row r="865" spans="1:40"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22"/>
      <c r="AG865" s="122"/>
      <c r="AH865" s="1"/>
      <c r="AI865" s="1"/>
      <c r="AJ865" s="1"/>
      <c r="AK865" s="1"/>
      <c r="AL865" s="1"/>
      <c r="AM865" s="1"/>
      <c r="AN865" s="1"/>
    </row>
    <row r="866" spans="1:40"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22"/>
      <c r="AG866" s="122"/>
      <c r="AH866" s="1"/>
      <c r="AI866" s="1"/>
      <c r="AJ866" s="1"/>
      <c r="AK866" s="1"/>
      <c r="AL866" s="1"/>
      <c r="AM866" s="1"/>
      <c r="AN866" s="1"/>
    </row>
    <row r="867" spans="1:40"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22"/>
      <c r="AG867" s="122"/>
      <c r="AH867" s="1"/>
      <c r="AI867" s="1"/>
      <c r="AJ867" s="1"/>
      <c r="AK867" s="1"/>
      <c r="AL867" s="1"/>
      <c r="AM867" s="1"/>
      <c r="AN867" s="1"/>
    </row>
    <row r="868" spans="1:40"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22"/>
      <c r="AG868" s="122"/>
      <c r="AH868" s="1"/>
      <c r="AI868" s="1"/>
      <c r="AJ868" s="1"/>
      <c r="AK868" s="1"/>
      <c r="AL868" s="1"/>
      <c r="AM868" s="1"/>
      <c r="AN868" s="1"/>
    </row>
    <row r="869" spans="1:40"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22"/>
      <c r="AG869" s="122"/>
      <c r="AH869" s="1"/>
      <c r="AI869" s="1"/>
      <c r="AJ869" s="1"/>
      <c r="AK869" s="1"/>
      <c r="AL869" s="1"/>
      <c r="AM869" s="1"/>
      <c r="AN869" s="1"/>
    </row>
    <row r="870" spans="1:40"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22"/>
      <c r="AG870" s="122"/>
      <c r="AH870" s="1"/>
      <c r="AI870" s="1"/>
      <c r="AJ870" s="1"/>
      <c r="AK870" s="1"/>
      <c r="AL870" s="1"/>
      <c r="AM870" s="1"/>
      <c r="AN870" s="1"/>
    </row>
    <row r="871" spans="1:40"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22"/>
      <c r="AG871" s="122"/>
      <c r="AH871" s="1"/>
      <c r="AI871" s="1"/>
      <c r="AJ871" s="1"/>
      <c r="AK871" s="1"/>
      <c r="AL871" s="1"/>
      <c r="AM871" s="1"/>
      <c r="AN871" s="1"/>
    </row>
    <row r="872" spans="1:40"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22"/>
      <c r="AG872" s="122"/>
      <c r="AH872" s="1"/>
      <c r="AI872" s="1"/>
      <c r="AJ872" s="1"/>
      <c r="AK872" s="1"/>
      <c r="AL872" s="1"/>
      <c r="AM872" s="1"/>
      <c r="AN872" s="1"/>
    </row>
    <row r="873" spans="1:40"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22"/>
      <c r="AG873" s="122"/>
      <c r="AH873" s="1"/>
      <c r="AI873" s="1"/>
      <c r="AJ873" s="1"/>
      <c r="AK873" s="1"/>
      <c r="AL873" s="1"/>
      <c r="AM873" s="1"/>
      <c r="AN873" s="1"/>
    </row>
    <row r="874" spans="1:40"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22"/>
      <c r="AG874" s="122"/>
      <c r="AH874" s="1"/>
      <c r="AI874" s="1"/>
      <c r="AJ874" s="1"/>
      <c r="AK874" s="1"/>
      <c r="AL874" s="1"/>
      <c r="AM874" s="1"/>
      <c r="AN874" s="1"/>
    </row>
    <row r="875" spans="1:40"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22"/>
      <c r="AG875" s="122"/>
      <c r="AH875" s="1"/>
      <c r="AI875" s="1"/>
      <c r="AJ875" s="1"/>
      <c r="AK875" s="1"/>
      <c r="AL875" s="1"/>
      <c r="AM875" s="1"/>
      <c r="AN875" s="1"/>
    </row>
    <row r="876" spans="1:40"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22"/>
      <c r="AG876" s="122"/>
      <c r="AH876" s="1"/>
      <c r="AI876" s="1"/>
      <c r="AJ876" s="1"/>
      <c r="AK876" s="1"/>
      <c r="AL876" s="1"/>
      <c r="AM876" s="1"/>
      <c r="AN876" s="1"/>
    </row>
    <row r="877" spans="1:40"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22"/>
      <c r="AG877" s="122"/>
      <c r="AH877" s="1"/>
      <c r="AI877" s="1"/>
      <c r="AJ877" s="1"/>
      <c r="AK877" s="1"/>
      <c r="AL877" s="1"/>
      <c r="AM877" s="1"/>
      <c r="AN877" s="1"/>
    </row>
    <row r="878" spans="1:40"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22"/>
      <c r="AG878" s="122"/>
      <c r="AH878" s="1"/>
      <c r="AI878" s="1"/>
      <c r="AJ878" s="1"/>
      <c r="AK878" s="1"/>
      <c r="AL878" s="1"/>
      <c r="AM878" s="1"/>
      <c r="AN878" s="1"/>
    </row>
    <row r="879" spans="1:40"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22"/>
      <c r="AG879" s="122"/>
      <c r="AH879" s="1"/>
      <c r="AI879" s="1"/>
      <c r="AJ879" s="1"/>
      <c r="AK879" s="1"/>
      <c r="AL879" s="1"/>
      <c r="AM879" s="1"/>
      <c r="AN879" s="1"/>
    </row>
    <row r="880" spans="1:40"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22"/>
      <c r="AG880" s="122"/>
      <c r="AH880" s="1"/>
      <c r="AI880" s="1"/>
      <c r="AJ880" s="1"/>
      <c r="AK880" s="1"/>
      <c r="AL880" s="1"/>
      <c r="AM880" s="1"/>
      <c r="AN880" s="1"/>
    </row>
    <row r="881" spans="1:40"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22"/>
      <c r="AG881" s="122"/>
      <c r="AH881" s="1"/>
      <c r="AI881" s="1"/>
      <c r="AJ881" s="1"/>
      <c r="AK881" s="1"/>
      <c r="AL881" s="1"/>
      <c r="AM881" s="1"/>
      <c r="AN881" s="1"/>
    </row>
    <row r="882" spans="1:40"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22"/>
      <c r="AG882" s="122"/>
      <c r="AH882" s="1"/>
      <c r="AI882" s="1"/>
      <c r="AJ882" s="1"/>
      <c r="AK882" s="1"/>
      <c r="AL882" s="1"/>
      <c r="AM882" s="1"/>
      <c r="AN882" s="1"/>
    </row>
    <row r="883" spans="1:40"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22"/>
      <c r="AG883" s="122"/>
      <c r="AH883" s="1"/>
      <c r="AI883" s="1"/>
      <c r="AJ883" s="1"/>
      <c r="AK883" s="1"/>
      <c r="AL883" s="1"/>
      <c r="AM883" s="1"/>
      <c r="AN883" s="1"/>
    </row>
    <row r="884" spans="1:40"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22"/>
      <c r="AG884" s="122"/>
      <c r="AH884" s="1"/>
      <c r="AI884" s="1"/>
      <c r="AJ884" s="1"/>
      <c r="AK884" s="1"/>
      <c r="AL884" s="1"/>
      <c r="AM884" s="1"/>
      <c r="AN884" s="1"/>
    </row>
    <row r="885" spans="1:40"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22"/>
      <c r="AG885" s="122"/>
      <c r="AH885" s="1"/>
      <c r="AI885" s="1"/>
      <c r="AJ885" s="1"/>
      <c r="AK885" s="1"/>
      <c r="AL885" s="1"/>
      <c r="AM885" s="1"/>
      <c r="AN885" s="1"/>
    </row>
    <row r="886" spans="1:40"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22"/>
      <c r="AG886" s="122"/>
      <c r="AH886" s="1"/>
      <c r="AI886" s="1"/>
      <c r="AJ886" s="1"/>
      <c r="AK886" s="1"/>
      <c r="AL886" s="1"/>
      <c r="AM886" s="1"/>
      <c r="AN886" s="1"/>
    </row>
    <row r="887" spans="1:40"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22"/>
      <c r="AG887" s="122"/>
      <c r="AH887" s="1"/>
      <c r="AI887" s="1"/>
      <c r="AJ887" s="1"/>
      <c r="AK887" s="1"/>
      <c r="AL887" s="1"/>
      <c r="AM887" s="1"/>
      <c r="AN887" s="1"/>
    </row>
    <row r="888" spans="1:40"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22"/>
      <c r="AG888" s="122"/>
      <c r="AH888" s="1"/>
      <c r="AI888" s="1"/>
      <c r="AJ888" s="1"/>
      <c r="AK888" s="1"/>
      <c r="AL888" s="1"/>
      <c r="AM888" s="1"/>
      <c r="AN888" s="1"/>
    </row>
    <row r="889" spans="1:40"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22"/>
      <c r="AG889" s="122"/>
      <c r="AH889" s="1"/>
      <c r="AI889" s="1"/>
      <c r="AJ889" s="1"/>
      <c r="AK889" s="1"/>
      <c r="AL889" s="1"/>
      <c r="AM889" s="1"/>
      <c r="AN889" s="1"/>
    </row>
    <row r="890" spans="1:40"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22"/>
      <c r="AG890" s="122"/>
      <c r="AH890" s="1"/>
      <c r="AI890" s="1"/>
      <c r="AJ890" s="1"/>
      <c r="AK890" s="1"/>
      <c r="AL890" s="1"/>
      <c r="AM890" s="1"/>
      <c r="AN890" s="1"/>
    </row>
    <row r="891" spans="1:40"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22"/>
      <c r="AG891" s="122"/>
      <c r="AH891" s="1"/>
      <c r="AI891" s="1"/>
      <c r="AJ891" s="1"/>
      <c r="AK891" s="1"/>
      <c r="AL891" s="1"/>
      <c r="AM891" s="1"/>
      <c r="AN891" s="1"/>
    </row>
    <row r="892" spans="1:40"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22"/>
      <c r="AG892" s="122"/>
      <c r="AH892" s="1"/>
      <c r="AI892" s="1"/>
      <c r="AJ892" s="1"/>
      <c r="AK892" s="1"/>
      <c r="AL892" s="1"/>
      <c r="AM892" s="1"/>
      <c r="AN892" s="1"/>
    </row>
    <row r="893" spans="1:40"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22"/>
      <c r="AG893" s="122"/>
      <c r="AH893" s="1"/>
      <c r="AI893" s="1"/>
      <c r="AJ893" s="1"/>
      <c r="AK893" s="1"/>
      <c r="AL893" s="1"/>
      <c r="AM893" s="1"/>
      <c r="AN893" s="1"/>
    </row>
    <row r="894" spans="1:40"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22"/>
      <c r="AG894" s="122"/>
      <c r="AH894" s="1"/>
      <c r="AI894" s="1"/>
      <c r="AJ894" s="1"/>
      <c r="AK894" s="1"/>
      <c r="AL894" s="1"/>
      <c r="AM894" s="1"/>
      <c r="AN894" s="1"/>
    </row>
    <row r="895" spans="1:40"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22"/>
      <c r="AG895" s="122"/>
      <c r="AH895" s="1"/>
      <c r="AI895" s="1"/>
      <c r="AJ895" s="1"/>
      <c r="AK895" s="1"/>
      <c r="AL895" s="1"/>
      <c r="AM895" s="1"/>
      <c r="AN895" s="1"/>
    </row>
    <row r="896" spans="1:40"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22"/>
      <c r="AG896" s="122"/>
      <c r="AH896" s="1"/>
      <c r="AI896" s="1"/>
      <c r="AJ896" s="1"/>
      <c r="AK896" s="1"/>
      <c r="AL896" s="1"/>
      <c r="AM896" s="1"/>
      <c r="AN896" s="1"/>
    </row>
    <row r="897" spans="1:40"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22"/>
      <c r="AG897" s="122"/>
      <c r="AH897" s="1"/>
      <c r="AI897" s="1"/>
      <c r="AJ897" s="1"/>
      <c r="AK897" s="1"/>
      <c r="AL897" s="1"/>
      <c r="AM897" s="1"/>
      <c r="AN897" s="1"/>
    </row>
    <row r="898" spans="1:40"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22"/>
      <c r="AG898" s="122"/>
      <c r="AH898" s="1"/>
      <c r="AI898" s="1"/>
      <c r="AJ898" s="1"/>
      <c r="AK898" s="1"/>
      <c r="AL898" s="1"/>
      <c r="AM898" s="1"/>
      <c r="AN898" s="1"/>
    </row>
    <row r="899" spans="1:40"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22"/>
      <c r="AG899" s="122"/>
      <c r="AH899" s="1"/>
      <c r="AI899" s="1"/>
      <c r="AJ899" s="1"/>
      <c r="AK899" s="1"/>
      <c r="AL899" s="1"/>
      <c r="AM899" s="1"/>
      <c r="AN899" s="1"/>
    </row>
    <row r="900" spans="1:40"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22"/>
      <c r="AG900" s="122"/>
      <c r="AH900" s="1"/>
      <c r="AI900" s="1"/>
      <c r="AJ900" s="1"/>
      <c r="AK900" s="1"/>
      <c r="AL900" s="1"/>
      <c r="AM900" s="1"/>
      <c r="AN900" s="1"/>
    </row>
    <row r="901" spans="1:40"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22"/>
      <c r="AG901" s="122"/>
      <c r="AH901" s="1"/>
      <c r="AI901" s="1"/>
      <c r="AJ901" s="1"/>
      <c r="AK901" s="1"/>
      <c r="AL901" s="1"/>
      <c r="AM901" s="1"/>
      <c r="AN901" s="1"/>
    </row>
    <row r="902" spans="1:40"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22"/>
      <c r="AG902" s="122"/>
      <c r="AH902" s="1"/>
      <c r="AI902" s="1"/>
      <c r="AJ902" s="1"/>
      <c r="AK902" s="1"/>
      <c r="AL902" s="1"/>
      <c r="AM902" s="1"/>
      <c r="AN902" s="1"/>
    </row>
    <row r="903" spans="1:40"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22"/>
      <c r="AG903" s="122"/>
      <c r="AH903" s="1"/>
      <c r="AI903" s="1"/>
      <c r="AJ903" s="1"/>
      <c r="AK903" s="1"/>
      <c r="AL903" s="1"/>
      <c r="AM903" s="1"/>
      <c r="AN903" s="1"/>
    </row>
    <row r="904" spans="1:40"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22"/>
      <c r="AG904" s="122"/>
      <c r="AH904" s="1"/>
      <c r="AI904" s="1"/>
      <c r="AJ904" s="1"/>
      <c r="AK904" s="1"/>
      <c r="AL904" s="1"/>
      <c r="AM904" s="1"/>
      <c r="AN904" s="1"/>
    </row>
    <row r="905" spans="1:40"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22"/>
      <c r="AG905" s="122"/>
      <c r="AH905" s="1"/>
      <c r="AI905" s="1"/>
      <c r="AJ905" s="1"/>
      <c r="AK905" s="1"/>
      <c r="AL905" s="1"/>
      <c r="AM905" s="1"/>
      <c r="AN905" s="1"/>
    </row>
    <row r="906" spans="1:40"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22"/>
      <c r="AG906" s="122"/>
      <c r="AH906" s="1"/>
      <c r="AI906" s="1"/>
      <c r="AJ906" s="1"/>
      <c r="AK906" s="1"/>
      <c r="AL906" s="1"/>
      <c r="AM906" s="1"/>
      <c r="AN906" s="1"/>
    </row>
    <row r="907" spans="1:40"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22"/>
      <c r="AG907" s="122"/>
      <c r="AH907" s="1"/>
      <c r="AI907" s="1"/>
      <c r="AJ907" s="1"/>
      <c r="AK907" s="1"/>
      <c r="AL907" s="1"/>
      <c r="AM907" s="1"/>
      <c r="AN907" s="1"/>
    </row>
    <row r="908" spans="1:40"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22"/>
      <c r="AG908" s="122"/>
      <c r="AH908" s="1"/>
      <c r="AI908" s="1"/>
      <c r="AJ908" s="1"/>
      <c r="AK908" s="1"/>
      <c r="AL908" s="1"/>
      <c r="AM908" s="1"/>
      <c r="AN908" s="1"/>
    </row>
    <row r="909" spans="1:40"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22"/>
      <c r="AG909" s="122"/>
      <c r="AH909" s="1"/>
      <c r="AI909" s="1"/>
      <c r="AJ909" s="1"/>
      <c r="AK909" s="1"/>
      <c r="AL909" s="1"/>
      <c r="AM909" s="1"/>
      <c r="AN909" s="1"/>
    </row>
    <row r="910" spans="1:40"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22"/>
      <c r="AG910" s="122"/>
      <c r="AH910" s="1"/>
      <c r="AI910" s="1"/>
      <c r="AJ910" s="1"/>
      <c r="AK910" s="1"/>
      <c r="AL910" s="1"/>
      <c r="AM910" s="1"/>
      <c r="AN910" s="1"/>
    </row>
    <row r="911" spans="1:40"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22"/>
      <c r="AG911" s="122"/>
      <c r="AH911" s="1"/>
      <c r="AI911" s="1"/>
      <c r="AJ911" s="1"/>
      <c r="AK911" s="1"/>
      <c r="AL911" s="1"/>
      <c r="AM911" s="1"/>
      <c r="AN911" s="1"/>
    </row>
    <row r="912" spans="1:40"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22"/>
      <c r="AG912" s="122"/>
      <c r="AH912" s="1"/>
      <c r="AI912" s="1"/>
      <c r="AJ912" s="1"/>
      <c r="AK912" s="1"/>
      <c r="AL912" s="1"/>
      <c r="AM912" s="1"/>
      <c r="AN912" s="1"/>
    </row>
    <row r="913" spans="1:40"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22"/>
      <c r="AG913" s="122"/>
      <c r="AH913" s="1"/>
      <c r="AI913" s="1"/>
      <c r="AJ913" s="1"/>
      <c r="AK913" s="1"/>
      <c r="AL913" s="1"/>
      <c r="AM913" s="1"/>
      <c r="AN913" s="1"/>
    </row>
    <row r="914" spans="1:40"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22"/>
      <c r="AG914" s="122"/>
      <c r="AH914" s="1"/>
      <c r="AI914" s="1"/>
      <c r="AJ914" s="1"/>
      <c r="AK914" s="1"/>
      <c r="AL914" s="1"/>
      <c r="AM914" s="1"/>
      <c r="AN914" s="1"/>
    </row>
    <row r="915" spans="1:40"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22"/>
      <c r="AG915" s="122"/>
      <c r="AH915" s="1"/>
      <c r="AI915" s="1"/>
      <c r="AJ915" s="1"/>
      <c r="AK915" s="1"/>
      <c r="AL915" s="1"/>
      <c r="AM915" s="1"/>
      <c r="AN915" s="1"/>
    </row>
    <row r="916" spans="1:40"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22"/>
      <c r="AG916" s="122"/>
      <c r="AH916" s="1"/>
      <c r="AI916" s="1"/>
      <c r="AJ916" s="1"/>
      <c r="AK916" s="1"/>
      <c r="AL916" s="1"/>
      <c r="AM916" s="1"/>
      <c r="AN916" s="1"/>
    </row>
    <row r="917" spans="1:40"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22"/>
      <c r="AG917" s="122"/>
      <c r="AH917" s="1"/>
      <c r="AI917" s="1"/>
      <c r="AJ917" s="1"/>
      <c r="AK917" s="1"/>
      <c r="AL917" s="1"/>
      <c r="AM917" s="1"/>
      <c r="AN917" s="1"/>
    </row>
    <row r="918" spans="1:40"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22"/>
      <c r="AG918" s="122"/>
      <c r="AH918" s="1"/>
      <c r="AI918" s="1"/>
      <c r="AJ918" s="1"/>
      <c r="AK918" s="1"/>
      <c r="AL918" s="1"/>
      <c r="AM918" s="1"/>
      <c r="AN918" s="1"/>
    </row>
    <row r="919" spans="1:40"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22"/>
      <c r="AG919" s="122"/>
      <c r="AH919" s="1"/>
      <c r="AI919" s="1"/>
      <c r="AJ919" s="1"/>
      <c r="AK919" s="1"/>
      <c r="AL919" s="1"/>
      <c r="AM919" s="1"/>
      <c r="AN919" s="1"/>
    </row>
    <row r="920" spans="1:40"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22"/>
      <c r="AG920" s="122"/>
      <c r="AH920" s="1"/>
      <c r="AI920" s="1"/>
      <c r="AJ920" s="1"/>
      <c r="AK920" s="1"/>
      <c r="AL920" s="1"/>
      <c r="AM920" s="1"/>
      <c r="AN920" s="1"/>
    </row>
    <row r="921" spans="1:40"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22"/>
      <c r="AG921" s="122"/>
      <c r="AH921" s="1"/>
      <c r="AI921" s="1"/>
      <c r="AJ921" s="1"/>
      <c r="AK921" s="1"/>
      <c r="AL921" s="1"/>
      <c r="AM921" s="1"/>
      <c r="AN921" s="1"/>
    </row>
    <row r="922" spans="1:40"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22"/>
      <c r="AG922" s="122"/>
      <c r="AH922" s="1"/>
      <c r="AI922" s="1"/>
      <c r="AJ922" s="1"/>
      <c r="AK922" s="1"/>
      <c r="AL922" s="1"/>
      <c r="AM922" s="1"/>
      <c r="AN922" s="1"/>
    </row>
    <row r="923" spans="1:40"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22"/>
      <c r="AG923" s="122"/>
      <c r="AH923" s="1"/>
      <c r="AI923" s="1"/>
      <c r="AJ923" s="1"/>
      <c r="AK923" s="1"/>
      <c r="AL923" s="1"/>
      <c r="AM923" s="1"/>
      <c r="AN923" s="1"/>
    </row>
    <row r="924" spans="1:40"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22"/>
      <c r="AG924" s="122"/>
      <c r="AH924" s="1"/>
      <c r="AI924" s="1"/>
      <c r="AJ924" s="1"/>
      <c r="AK924" s="1"/>
      <c r="AL924" s="1"/>
      <c r="AM924" s="1"/>
      <c r="AN924" s="1"/>
    </row>
    <row r="925" spans="1:40"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22"/>
      <c r="AG925" s="122"/>
      <c r="AH925" s="1"/>
      <c r="AI925" s="1"/>
      <c r="AJ925" s="1"/>
      <c r="AK925" s="1"/>
      <c r="AL925" s="1"/>
      <c r="AM925" s="1"/>
      <c r="AN925" s="1"/>
    </row>
    <row r="926" spans="1:40"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22"/>
      <c r="AG926" s="122"/>
      <c r="AH926" s="1"/>
      <c r="AI926" s="1"/>
      <c r="AJ926" s="1"/>
      <c r="AK926" s="1"/>
      <c r="AL926" s="1"/>
      <c r="AM926" s="1"/>
      <c r="AN926" s="1"/>
    </row>
    <row r="927" spans="1:40"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22"/>
      <c r="AG927" s="122"/>
      <c r="AH927" s="1"/>
      <c r="AI927" s="1"/>
      <c r="AJ927" s="1"/>
      <c r="AK927" s="1"/>
      <c r="AL927" s="1"/>
      <c r="AM927" s="1"/>
      <c r="AN927" s="1"/>
    </row>
    <row r="928" spans="1:40"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22"/>
      <c r="AG928" s="122"/>
      <c r="AH928" s="1"/>
      <c r="AI928" s="1"/>
      <c r="AJ928" s="1"/>
      <c r="AK928" s="1"/>
      <c r="AL928" s="1"/>
      <c r="AM928" s="1"/>
      <c r="AN928" s="1"/>
    </row>
    <row r="929" spans="1:40"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22"/>
      <c r="AG929" s="122"/>
      <c r="AH929" s="1"/>
      <c r="AI929" s="1"/>
      <c r="AJ929" s="1"/>
      <c r="AK929" s="1"/>
      <c r="AL929" s="1"/>
      <c r="AM929" s="1"/>
      <c r="AN929" s="1"/>
    </row>
    <row r="930" spans="1:40"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22"/>
      <c r="AG930" s="122"/>
      <c r="AH930" s="1"/>
      <c r="AI930" s="1"/>
      <c r="AJ930" s="1"/>
      <c r="AK930" s="1"/>
      <c r="AL930" s="1"/>
      <c r="AM930" s="1"/>
      <c r="AN930" s="1"/>
    </row>
    <row r="931" spans="1:40"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22"/>
      <c r="AG931" s="122"/>
      <c r="AH931" s="1"/>
      <c r="AI931" s="1"/>
      <c r="AJ931" s="1"/>
      <c r="AK931" s="1"/>
      <c r="AL931" s="1"/>
      <c r="AM931" s="1"/>
      <c r="AN931" s="1"/>
    </row>
    <row r="932" spans="1:40"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22"/>
      <c r="AG932" s="122"/>
      <c r="AH932" s="1"/>
      <c r="AI932" s="1"/>
      <c r="AJ932" s="1"/>
      <c r="AK932" s="1"/>
      <c r="AL932" s="1"/>
      <c r="AM932" s="1"/>
      <c r="AN932" s="1"/>
    </row>
    <row r="933" spans="1:40"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22"/>
      <c r="AG933" s="122"/>
      <c r="AH933" s="1"/>
      <c r="AI933" s="1"/>
      <c r="AJ933" s="1"/>
      <c r="AK933" s="1"/>
      <c r="AL933" s="1"/>
      <c r="AM933" s="1"/>
      <c r="AN933" s="1"/>
    </row>
    <row r="934" spans="1:40"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22"/>
      <c r="AG934" s="122"/>
      <c r="AH934" s="1"/>
      <c r="AI934" s="1"/>
      <c r="AJ934" s="1"/>
      <c r="AK934" s="1"/>
      <c r="AL934" s="1"/>
      <c r="AM934" s="1"/>
      <c r="AN934" s="1"/>
    </row>
    <row r="935" spans="1:40"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22"/>
      <c r="AG935" s="122"/>
      <c r="AH935" s="1"/>
      <c r="AI935" s="1"/>
      <c r="AJ935" s="1"/>
      <c r="AK935" s="1"/>
      <c r="AL935" s="1"/>
      <c r="AM935" s="1"/>
      <c r="AN935" s="1"/>
    </row>
    <row r="936" spans="1:40"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22"/>
      <c r="AG936" s="122"/>
      <c r="AH936" s="1"/>
      <c r="AI936" s="1"/>
      <c r="AJ936" s="1"/>
      <c r="AK936" s="1"/>
      <c r="AL936" s="1"/>
      <c r="AM936" s="1"/>
      <c r="AN936" s="1"/>
    </row>
    <row r="937" spans="1:40"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22"/>
      <c r="AG937" s="122"/>
      <c r="AH937" s="1"/>
      <c r="AI937" s="1"/>
      <c r="AJ937" s="1"/>
      <c r="AK937" s="1"/>
      <c r="AL937" s="1"/>
      <c r="AM937" s="1"/>
      <c r="AN937" s="1"/>
    </row>
    <row r="938" spans="1:40"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22"/>
      <c r="AG938" s="122"/>
      <c r="AH938" s="1"/>
      <c r="AI938" s="1"/>
      <c r="AJ938" s="1"/>
      <c r="AK938" s="1"/>
      <c r="AL938" s="1"/>
      <c r="AM938" s="1"/>
      <c r="AN938" s="1"/>
    </row>
    <row r="939" spans="1:40"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22"/>
      <c r="AG939" s="122"/>
      <c r="AH939" s="1"/>
      <c r="AI939" s="1"/>
      <c r="AJ939" s="1"/>
      <c r="AK939" s="1"/>
      <c r="AL939" s="1"/>
      <c r="AM939" s="1"/>
      <c r="AN939" s="1"/>
    </row>
    <row r="940" spans="1:40"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22"/>
      <c r="AG940" s="122"/>
      <c r="AH940" s="1"/>
      <c r="AI940" s="1"/>
      <c r="AJ940" s="1"/>
      <c r="AK940" s="1"/>
      <c r="AL940" s="1"/>
      <c r="AM940" s="1"/>
      <c r="AN940" s="1"/>
    </row>
    <row r="941" spans="1:40"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22"/>
      <c r="AG941" s="122"/>
      <c r="AH941" s="1"/>
      <c r="AI941" s="1"/>
      <c r="AJ941" s="1"/>
      <c r="AK941" s="1"/>
      <c r="AL941" s="1"/>
      <c r="AM941" s="1"/>
      <c r="AN941" s="1"/>
    </row>
    <row r="942" spans="1:40"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22"/>
      <c r="AG942" s="122"/>
      <c r="AH942" s="1"/>
      <c r="AI942" s="1"/>
      <c r="AJ942" s="1"/>
      <c r="AK942" s="1"/>
      <c r="AL942" s="1"/>
      <c r="AM942" s="1"/>
      <c r="AN942" s="1"/>
    </row>
    <row r="943" spans="1:40"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22"/>
      <c r="AG943" s="122"/>
      <c r="AH943" s="1"/>
      <c r="AI943" s="1"/>
      <c r="AJ943" s="1"/>
      <c r="AK943" s="1"/>
      <c r="AL943" s="1"/>
      <c r="AM943" s="1"/>
      <c r="AN943" s="1"/>
    </row>
    <row r="944" spans="1:40"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22"/>
      <c r="AG944" s="122"/>
      <c r="AH944" s="1"/>
      <c r="AI944" s="1"/>
      <c r="AJ944" s="1"/>
      <c r="AK944" s="1"/>
      <c r="AL944" s="1"/>
      <c r="AM944" s="1"/>
      <c r="AN944" s="1"/>
    </row>
    <row r="945" spans="1:40"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22"/>
      <c r="AG945" s="122"/>
      <c r="AH945" s="1"/>
      <c r="AI945" s="1"/>
      <c r="AJ945" s="1"/>
      <c r="AK945" s="1"/>
      <c r="AL945" s="1"/>
      <c r="AM945" s="1"/>
      <c r="AN945" s="1"/>
    </row>
    <row r="946" spans="1:40"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22"/>
      <c r="AG946" s="122"/>
      <c r="AH946" s="1"/>
      <c r="AI946" s="1"/>
      <c r="AJ946" s="1"/>
      <c r="AK946" s="1"/>
      <c r="AL946" s="1"/>
      <c r="AM946" s="1"/>
      <c r="AN946" s="1"/>
    </row>
    <row r="947" spans="1:40"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22"/>
      <c r="AG947" s="122"/>
      <c r="AH947" s="1"/>
      <c r="AI947" s="1"/>
      <c r="AJ947" s="1"/>
      <c r="AK947" s="1"/>
      <c r="AL947" s="1"/>
      <c r="AM947" s="1"/>
      <c r="AN947" s="1"/>
    </row>
    <row r="948" spans="1:40"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22"/>
      <c r="AG948" s="122"/>
      <c r="AH948" s="1"/>
      <c r="AI948" s="1"/>
      <c r="AJ948" s="1"/>
      <c r="AK948" s="1"/>
      <c r="AL948" s="1"/>
      <c r="AM948" s="1"/>
      <c r="AN948" s="1"/>
    </row>
    <row r="949" spans="1:40"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22"/>
      <c r="AG949" s="122"/>
      <c r="AH949" s="1"/>
      <c r="AI949" s="1"/>
      <c r="AJ949" s="1"/>
      <c r="AK949" s="1"/>
      <c r="AL949" s="1"/>
      <c r="AM949" s="1"/>
      <c r="AN949" s="1"/>
    </row>
    <row r="950" spans="1:40"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22"/>
      <c r="AG950" s="122"/>
      <c r="AH950" s="1"/>
      <c r="AI950" s="1"/>
      <c r="AJ950" s="1"/>
      <c r="AK950" s="1"/>
      <c r="AL950" s="1"/>
      <c r="AM950" s="1"/>
      <c r="AN950" s="1"/>
    </row>
    <row r="951" spans="1:40"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22"/>
      <c r="AG951" s="122"/>
      <c r="AH951" s="1"/>
      <c r="AI951" s="1"/>
      <c r="AJ951" s="1"/>
      <c r="AK951" s="1"/>
      <c r="AL951" s="1"/>
      <c r="AM951" s="1"/>
      <c r="AN951" s="1"/>
    </row>
    <row r="952" spans="1:40"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22"/>
      <c r="AG952" s="122"/>
      <c r="AH952" s="1"/>
      <c r="AI952" s="1"/>
      <c r="AJ952" s="1"/>
      <c r="AK952" s="1"/>
      <c r="AL952" s="1"/>
      <c r="AM952" s="1"/>
      <c r="AN952" s="1"/>
    </row>
    <row r="953" spans="1:40"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22"/>
      <c r="AG953" s="122"/>
      <c r="AH953" s="1"/>
      <c r="AI953" s="1"/>
      <c r="AJ953" s="1"/>
      <c r="AK953" s="1"/>
      <c r="AL953" s="1"/>
      <c r="AM953" s="1"/>
      <c r="AN953" s="1"/>
    </row>
    <row r="954" spans="1:40"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22"/>
      <c r="AG954" s="122"/>
      <c r="AH954" s="1"/>
      <c r="AI954" s="1"/>
      <c r="AJ954" s="1"/>
      <c r="AK954" s="1"/>
      <c r="AL954" s="1"/>
      <c r="AM954" s="1"/>
      <c r="AN954" s="1"/>
    </row>
    <row r="955" spans="1:40"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22"/>
      <c r="AG955" s="122"/>
      <c r="AH955" s="1"/>
      <c r="AI955" s="1"/>
      <c r="AJ955" s="1"/>
      <c r="AK955" s="1"/>
      <c r="AL955" s="1"/>
      <c r="AM955" s="1"/>
      <c r="AN955" s="1"/>
    </row>
    <row r="956" spans="1:40"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22"/>
      <c r="AG956" s="122"/>
      <c r="AH956" s="1"/>
      <c r="AI956" s="1"/>
      <c r="AJ956" s="1"/>
      <c r="AK956" s="1"/>
      <c r="AL956" s="1"/>
      <c r="AM956" s="1"/>
      <c r="AN956" s="1"/>
    </row>
    <row r="957" spans="1:40"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22"/>
      <c r="AG957" s="122"/>
      <c r="AH957" s="1"/>
      <c r="AI957" s="1"/>
      <c r="AJ957" s="1"/>
      <c r="AK957" s="1"/>
      <c r="AL957" s="1"/>
      <c r="AM957" s="1"/>
      <c r="AN957" s="1"/>
    </row>
    <row r="958" spans="1:40"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22"/>
      <c r="AG958" s="122"/>
      <c r="AH958" s="1"/>
      <c r="AI958" s="1"/>
      <c r="AJ958" s="1"/>
      <c r="AK958" s="1"/>
      <c r="AL958" s="1"/>
      <c r="AM958" s="1"/>
      <c r="AN958" s="1"/>
    </row>
    <row r="959" spans="1:40"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22"/>
      <c r="AG959" s="122"/>
      <c r="AH959" s="1"/>
      <c r="AI959" s="1"/>
      <c r="AJ959" s="1"/>
      <c r="AK959" s="1"/>
      <c r="AL959" s="1"/>
      <c r="AM959" s="1"/>
      <c r="AN959" s="1"/>
    </row>
    <row r="960" spans="1:40"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22"/>
      <c r="AG960" s="122"/>
      <c r="AH960" s="1"/>
      <c r="AI960" s="1"/>
      <c r="AJ960" s="1"/>
      <c r="AK960" s="1"/>
      <c r="AL960" s="1"/>
      <c r="AM960" s="1"/>
      <c r="AN960" s="1"/>
    </row>
    <row r="961" spans="1:40"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22"/>
      <c r="AG961" s="122"/>
      <c r="AH961" s="1"/>
      <c r="AI961" s="1"/>
      <c r="AJ961" s="1"/>
      <c r="AK961" s="1"/>
      <c r="AL961" s="1"/>
      <c r="AM961" s="1"/>
      <c r="AN961" s="1"/>
    </row>
    <row r="962" spans="1:40"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22"/>
      <c r="AG962" s="122"/>
      <c r="AH962" s="1"/>
      <c r="AI962" s="1"/>
      <c r="AJ962" s="1"/>
      <c r="AK962" s="1"/>
      <c r="AL962" s="1"/>
      <c r="AM962" s="1"/>
      <c r="AN962" s="1"/>
    </row>
    <row r="963" spans="1:40"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22"/>
      <c r="AG963" s="122"/>
      <c r="AH963" s="1"/>
      <c r="AI963" s="1"/>
      <c r="AJ963" s="1"/>
      <c r="AK963" s="1"/>
      <c r="AL963" s="1"/>
      <c r="AM963" s="1"/>
      <c r="AN963" s="1"/>
    </row>
    <row r="964" spans="1:40"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22"/>
      <c r="AG964" s="122"/>
      <c r="AH964" s="1"/>
      <c r="AI964" s="1"/>
      <c r="AJ964" s="1"/>
      <c r="AK964" s="1"/>
      <c r="AL964" s="1"/>
      <c r="AM964" s="1"/>
      <c r="AN964" s="1"/>
    </row>
    <row r="965" spans="1:40"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22"/>
      <c r="AG965" s="122"/>
      <c r="AH965" s="1"/>
      <c r="AI965" s="1"/>
      <c r="AJ965" s="1"/>
      <c r="AK965" s="1"/>
      <c r="AL965" s="1"/>
      <c r="AM965" s="1"/>
      <c r="AN965" s="1"/>
    </row>
    <row r="966" spans="1:40"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22"/>
      <c r="AG966" s="122"/>
      <c r="AH966" s="1"/>
      <c r="AI966" s="1"/>
      <c r="AJ966" s="1"/>
      <c r="AK966" s="1"/>
      <c r="AL966" s="1"/>
      <c r="AM966" s="1"/>
      <c r="AN966" s="1"/>
    </row>
    <row r="967" spans="1:40"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22"/>
      <c r="AG967" s="122"/>
      <c r="AH967" s="1"/>
      <c r="AI967" s="1"/>
      <c r="AJ967" s="1"/>
      <c r="AK967" s="1"/>
      <c r="AL967" s="1"/>
      <c r="AM967" s="1"/>
      <c r="AN967" s="1"/>
    </row>
    <row r="968" spans="1:40"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22"/>
      <c r="AG968" s="122"/>
      <c r="AH968" s="1"/>
      <c r="AI968" s="1"/>
      <c r="AJ968" s="1"/>
      <c r="AK968" s="1"/>
      <c r="AL968" s="1"/>
      <c r="AM968" s="1"/>
      <c r="AN968" s="1"/>
    </row>
    <row r="969" spans="1:40"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22"/>
      <c r="AG969" s="122"/>
      <c r="AH969" s="1"/>
      <c r="AI969" s="1"/>
      <c r="AJ969" s="1"/>
      <c r="AK969" s="1"/>
      <c r="AL969" s="1"/>
      <c r="AM969" s="1"/>
      <c r="AN969" s="1"/>
    </row>
    <row r="970" spans="1:40"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22"/>
      <c r="AG970" s="122"/>
      <c r="AH970" s="1"/>
      <c r="AI970" s="1"/>
      <c r="AJ970" s="1"/>
      <c r="AK970" s="1"/>
      <c r="AL970" s="1"/>
      <c r="AM970" s="1"/>
      <c r="AN970" s="1"/>
    </row>
    <row r="971" spans="1:40"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22"/>
      <c r="AG971" s="122"/>
      <c r="AH971" s="1"/>
      <c r="AI971" s="1"/>
      <c r="AJ971" s="1"/>
      <c r="AK971" s="1"/>
      <c r="AL971" s="1"/>
      <c r="AM971" s="1"/>
      <c r="AN971" s="1"/>
    </row>
    <row r="972" spans="1:40"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22"/>
      <c r="AG972" s="122"/>
      <c r="AH972" s="1"/>
      <c r="AI972" s="1"/>
      <c r="AJ972" s="1"/>
      <c r="AK972" s="1"/>
      <c r="AL972" s="1"/>
      <c r="AM972" s="1"/>
      <c r="AN972" s="1"/>
    </row>
    <row r="973" spans="1:40"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22"/>
      <c r="AG973" s="122"/>
      <c r="AH973" s="1"/>
      <c r="AI973" s="1"/>
      <c r="AJ973" s="1"/>
      <c r="AK973" s="1"/>
      <c r="AL973" s="1"/>
      <c r="AM973" s="1"/>
      <c r="AN973" s="1"/>
    </row>
    <row r="974" spans="1:40"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22"/>
      <c r="AG974" s="122"/>
      <c r="AH974" s="1"/>
      <c r="AI974" s="1"/>
      <c r="AJ974" s="1"/>
      <c r="AK974" s="1"/>
      <c r="AL974" s="1"/>
      <c r="AM974" s="1"/>
      <c r="AN974" s="1"/>
    </row>
    <row r="975" spans="1:40"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22"/>
      <c r="AG975" s="122"/>
      <c r="AH975" s="1"/>
      <c r="AI975" s="1"/>
      <c r="AJ975" s="1"/>
      <c r="AK975" s="1"/>
      <c r="AL975" s="1"/>
      <c r="AM975" s="1"/>
      <c r="AN975" s="1"/>
    </row>
    <row r="976" spans="1:40"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22"/>
      <c r="AG976" s="122"/>
      <c r="AH976" s="1"/>
      <c r="AI976" s="1"/>
      <c r="AJ976" s="1"/>
      <c r="AK976" s="1"/>
      <c r="AL976" s="1"/>
      <c r="AM976" s="1"/>
      <c r="AN976" s="1"/>
    </row>
    <row r="977" spans="1:40"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22"/>
      <c r="AG977" s="122"/>
      <c r="AH977" s="1"/>
      <c r="AI977" s="1"/>
      <c r="AJ977" s="1"/>
      <c r="AK977" s="1"/>
      <c r="AL977" s="1"/>
      <c r="AM977" s="1"/>
      <c r="AN977" s="1"/>
    </row>
    <row r="978" spans="1:40"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22"/>
      <c r="AG978" s="122"/>
      <c r="AH978" s="1"/>
      <c r="AI978" s="1"/>
      <c r="AJ978" s="1"/>
      <c r="AK978" s="1"/>
      <c r="AL978" s="1"/>
      <c r="AM978" s="1"/>
      <c r="AN978" s="1"/>
    </row>
    <row r="979" spans="1:40"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22"/>
      <c r="AG979" s="122"/>
      <c r="AH979" s="1"/>
      <c r="AI979" s="1"/>
      <c r="AJ979" s="1"/>
      <c r="AK979" s="1"/>
      <c r="AL979" s="1"/>
      <c r="AM979" s="1"/>
      <c r="AN979" s="1"/>
    </row>
    <row r="980" spans="1:40"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22"/>
      <c r="AG980" s="122"/>
      <c r="AH980" s="1"/>
      <c r="AI980" s="1"/>
      <c r="AJ980" s="1"/>
      <c r="AK980" s="1"/>
      <c r="AL980" s="1"/>
      <c r="AM980" s="1"/>
      <c r="AN980" s="1"/>
    </row>
    <row r="981" spans="1:40"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22"/>
      <c r="AG981" s="122"/>
      <c r="AH981" s="1"/>
      <c r="AI981" s="1"/>
      <c r="AJ981" s="1"/>
      <c r="AK981" s="1"/>
      <c r="AL981" s="1"/>
      <c r="AM981" s="1"/>
      <c r="AN981" s="1"/>
    </row>
    <row r="982" spans="1:40"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22"/>
      <c r="AG982" s="122"/>
      <c r="AH982" s="1"/>
      <c r="AI982" s="1"/>
      <c r="AJ982" s="1"/>
      <c r="AK982" s="1"/>
      <c r="AL982" s="1"/>
      <c r="AM982" s="1"/>
      <c r="AN982" s="1"/>
    </row>
    <row r="983" spans="1:40"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22"/>
      <c r="AG983" s="122"/>
      <c r="AH983" s="1"/>
      <c r="AI983" s="1"/>
      <c r="AJ983" s="1"/>
      <c r="AK983" s="1"/>
      <c r="AL983" s="1"/>
      <c r="AM983" s="1"/>
      <c r="AN983" s="1"/>
    </row>
    <row r="984" spans="1:40"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22"/>
      <c r="AG984" s="122"/>
      <c r="AH984" s="1"/>
      <c r="AI984" s="1"/>
      <c r="AJ984" s="1"/>
      <c r="AK984" s="1"/>
      <c r="AL984" s="1"/>
      <c r="AM984" s="1"/>
      <c r="AN984" s="1"/>
    </row>
    <row r="985" spans="1:40"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22"/>
      <c r="AG985" s="122"/>
      <c r="AH985" s="1"/>
      <c r="AI985" s="1"/>
      <c r="AJ985" s="1"/>
      <c r="AK985" s="1"/>
      <c r="AL985" s="1"/>
      <c r="AM985" s="1"/>
      <c r="AN985" s="1"/>
    </row>
    <row r="986" spans="1:40"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22"/>
      <c r="AG986" s="122"/>
      <c r="AH986" s="1"/>
      <c r="AI986" s="1"/>
      <c r="AJ986" s="1"/>
      <c r="AK986" s="1"/>
      <c r="AL986" s="1"/>
      <c r="AM986" s="1"/>
      <c r="AN986" s="1"/>
    </row>
    <row r="987" spans="1:40"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22"/>
      <c r="AG987" s="122"/>
      <c r="AH987" s="1"/>
      <c r="AI987" s="1"/>
      <c r="AJ987" s="1"/>
      <c r="AK987" s="1"/>
      <c r="AL987" s="1"/>
      <c r="AM987" s="1"/>
      <c r="AN987" s="1"/>
    </row>
    <row r="988" spans="1:40"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22"/>
      <c r="AG988" s="122"/>
      <c r="AH988" s="1"/>
      <c r="AI988" s="1"/>
      <c r="AJ988" s="1"/>
      <c r="AK988" s="1"/>
      <c r="AL988" s="1"/>
      <c r="AM988" s="1"/>
      <c r="AN988" s="1"/>
    </row>
    <row r="989" spans="1:40"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22"/>
      <c r="AG989" s="122"/>
      <c r="AH989" s="1"/>
      <c r="AI989" s="1"/>
      <c r="AJ989" s="1"/>
      <c r="AK989" s="1"/>
      <c r="AL989" s="1"/>
      <c r="AM989" s="1"/>
      <c r="AN989" s="1"/>
    </row>
    <row r="990" spans="1:40"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22"/>
      <c r="AG990" s="122"/>
      <c r="AH990" s="1"/>
      <c r="AI990" s="1"/>
      <c r="AJ990" s="1"/>
      <c r="AK990" s="1"/>
      <c r="AL990" s="1"/>
      <c r="AM990" s="1"/>
      <c r="AN990" s="1"/>
    </row>
    <row r="991" spans="1:40"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22"/>
      <c r="AG991" s="122"/>
      <c r="AH991" s="1"/>
      <c r="AI991" s="1"/>
      <c r="AJ991" s="1"/>
      <c r="AK991" s="1"/>
      <c r="AL991" s="1"/>
      <c r="AM991" s="1"/>
      <c r="AN991" s="1"/>
    </row>
    <row r="992" spans="1:40"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22"/>
      <c r="AG992" s="122"/>
      <c r="AH992" s="1"/>
      <c r="AI992" s="1"/>
      <c r="AJ992" s="1"/>
      <c r="AK992" s="1"/>
      <c r="AL992" s="1"/>
      <c r="AM992" s="1"/>
      <c r="AN992" s="1"/>
    </row>
    <row r="993" spans="1:40"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22"/>
      <c r="AG993" s="122"/>
      <c r="AH993" s="1"/>
      <c r="AI993" s="1"/>
      <c r="AJ993" s="1"/>
      <c r="AK993" s="1"/>
      <c r="AL993" s="1"/>
      <c r="AM993" s="1"/>
      <c r="AN993" s="1"/>
    </row>
    <row r="994" spans="1:40"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22"/>
      <c r="AG994" s="122"/>
      <c r="AH994" s="1"/>
      <c r="AI994" s="1"/>
      <c r="AJ994" s="1"/>
      <c r="AK994" s="1"/>
      <c r="AL994" s="1"/>
      <c r="AM994" s="1"/>
      <c r="AN994" s="1"/>
    </row>
    <row r="995" spans="1:40"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22"/>
      <c r="AG995" s="122"/>
      <c r="AH995" s="1"/>
      <c r="AI995" s="1"/>
      <c r="AJ995" s="1"/>
      <c r="AK995" s="1"/>
      <c r="AL995" s="1"/>
      <c r="AM995" s="1"/>
      <c r="AN995" s="1"/>
    </row>
    <row r="996" spans="1:40"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22"/>
      <c r="AG996" s="122"/>
      <c r="AH996" s="1"/>
      <c r="AI996" s="1"/>
      <c r="AJ996" s="1"/>
      <c r="AK996" s="1"/>
      <c r="AL996" s="1"/>
      <c r="AM996" s="1"/>
      <c r="AN996" s="1"/>
    </row>
    <row r="997" spans="1:40"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22"/>
      <c r="AG997" s="122"/>
      <c r="AH997" s="1"/>
      <c r="AI997" s="1"/>
      <c r="AJ997" s="1"/>
      <c r="AK997" s="1"/>
      <c r="AL997" s="1"/>
      <c r="AM997" s="1"/>
      <c r="AN997" s="1"/>
    </row>
    <row r="998" spans="1:40"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22"/>
      <c r="AG998" s="122"/>
      <c r="AH998" s="1"/>
      <c r="AI998" s="1"/>
      <c r="AJ998" s="1"/>
      <c r="AK998" s="1"/>
      <c r="AL998" s="1"/>
      <c r="AM998" s="1"/>
      <c r="AN998" s="1"/>
    </row>
    <row r="999" spans="1:40"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22"/>
      <c r="AG999" s="122"/>
      <c r="AH999" s="1"/>
      <c r="AI999" s="1"/>
      <c r="AJ999" s="1"/>
      <c r="AK999" s="1"/>
      <c r="AL999" s="1"/>
      <c r="AM999" s="1"/>
      <c r="AN999" s="1"/>
    </row>
    <row r="1000" spans="1:4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22"/>
      <c r="AG1000" s="122"/>
      <c r="AH1000" s="1"/>
      <c r="AI1000" s="1"/>
      <c r="AJ1000" s="1"/>
      <c r="AK1000" s="1"/>
      <c r="AL1000" s="1"/>
      <c r="AM1000" s="1"/>
      <c r="AN1000" s="1"/>
    </row>
  </sheetData>
  <mergeCells count="251">
    <mergeCell ref="AF27:AF28"/>
    <mergeCell ref="AF29:AF31"/>
    <mergeCell ref="AG29:AG31"/>
    <mergeCell ref="AH29:AH31"/>
    <mergeCell ref="AI29:AI31"/>
    <mergeCell ref="AJ29:AJ31"/>
    <mergeCell ref="AK29:AK31"/>
    <mergeCell ref="AF32:AF34"/>
    <mergeCell ref="AF35:AF37"/>
    <mergeCell ref="AG35:AG37"/>
    <mergeCell ref="AH35:AH37"/>
    <mergeCell ref="AI35:AI37"/>
    <mergeCell ref="AJ35:AJ37"/>
    <mergeCell ref="AK35:AK37"/>
    <mergeCell ref="AG27:AG28"/>
    <mergeCell ref="AH27:AH28"/>
    <mergeCell ref="AI27:AI28"/>
    <mergeCell ref="AJ27:AJ28"/>
    <mergeCell ref="AK27:AK28"/>
    <mergeCell ref="AG14:AG15"/>
    <mergeCell ref="AI14:AI15"/>
    <mergeCell ref="AJ14:AJ15"/>
    <mergeCell ref="AK14:AK15"/>
    <mergeCell ref="AL14:AM15"/>
    <mergeCell ref="AN14:AN15"/>
    <mergeCell ref="AL16:AM16"/>
    <mergeCell ref="AF14:AF15"/>
    <mergeCell ref="AF17:AF18"/>
    <mergeCell ref="AG17:AG18"/>
    <mergeCell ref="AH17:AH18"/>
    <mergeCell ref="AI17:AI18"/>
    <mergeCell ref="AJ17:AJ18"/>
    <mergeCell ref="AK17:AK18"/>
    <mergeCell ref="AL24:AM25"/>
    <mergeCell ref="AL26:AM26"/>
    <mergeCell ref="AF24:AF25"/>
    <mergeCell ref="AG24:AG25"/>
    <mergeCell ref="AH24:AH25"/>
    <mergeCell ref="AI24:AI25"/>
    <mergeCell ref="AJ24:AJ25"/>
    <mergeCell ref="AK24:AK25"/>
    <mergeCell ref="AN24:AN25"/>
    <mergeCell ref="AL27:AM28"/>
    <mergeCell ref="AN27:AN28"/>
    <mergeCell ref="AL35:AM37"/>
    <mergeCell ref="AN35:AN37"/>
    <mergeCell ref="AJ44:AJ45"/>
    <mergeCell ref="AK44:AK45"/>
    <mergeCell ref="D9:E11"/>
    <mergeCell ref="F10:F11"/>
    <mergeCell ref="G10:G11"/>
    <mergeCell ref="H10:H11"/>
    <mergeCell ref="I10:I11"/>
    <mergeCell ref="J10:J11"/>
    <mergeCell ref="K10:K11"/>
    <mergeCell ref="L10:L11"/>
    <mergeCell ref="W10:X10"/>
    <mergeCell ref="Y10:Z10"/>
    <mergeCell ref="M9:AB9"/>
    <mergeCell ref="AD9:AE10"/>
    <mergeCell ref="M10:N10"/>
    <mergeCell ref="O10:P10"/>
    <mergeCell ref="Q10:R10"/>
    <mergeCell ref="S10:T10"/>
    <mergeCell ref="U10:V10"/>
    <mergeCell ref="AA10:AA11"/>
    <mergeCell ref="B6:AN6"/>
    <mergeCell ref="B7:AN7"/>
    <mergeCell ref="B8:AN8"/>
    <mergeCell ref="B9:B11"/>
    <mergeCell ref="C9:C11"/>
    <mergeCell ref="F9:L9"/>
    <mergeCell ref="AN9:AN11"/>
    <mergeCell ref="AC10:AC11"/>
    <mergeCell ref="AI9:AI11"/>
    <mergeCell ref="AJ9:AJ11"/>
    <mergeCell ref="AF9:AG10"/>
    <mergeCell ref="AH9:AH11"/>
    <mergeCell ref="D12:E12"/>
    <mergeCell ref="B13:B15"/>
    <mergeCell ref="C13:C15"/>
    <mergeCell ref="D13:E13"/>
    <mergeCell ref="AH14:AH15"/>
    <mergeCell ref="D4:E4"/>
    <mergeCell ref="F4:AK4"/>
    <mergeCell ref="AL4:AM5"/>
    <mergeCell ref="AN4:AN5"/>
    <mergeCell ref="D5:E5"/>
    <mergeCell ref="F5:AK5"/>
    <mergeCell ref="B2:C5"/>
    <mergeCell ref="D2:E2"/>
    <mergeCell ref="F2:AK2"/>
    <mergeCell ref="AL2:AM2"/>
    <mergeCell ref="D3:E3"/>
    <mergeCell ref="F3:AK3"/>
    <mergeCell ref="AL3:AM3"/>
    <mergeCell ref="AK9:AK11"/>
    <mergeCell ref="AL9:AM11"/>
    <mergeCell ref="AL12:AM12"/>
    <mergeCell ref="AL13:AM13"/>
    <mergeCell ref="D14:E15"/>
    <mergeCell ref="AB10:AB11"/>
    <mergeCell ref="AK19:AK21"/>
    <mergeCell ref="AL19:AM21"/>
    <mergeCell ref="AL22:AM22"/>
    <mergeCell ref="AL23:AM23"/>
    <mergeCell ref="AL17:AM18"/>
    <mergeCell ref="AN17:AN18"/>
    <mergeCell ref="AF19:AF21"/>
    <mergeCell ref="AG19:AG21"/>
    <mergeCell ref="AH19:AH21"/>
    <mergeCell ref="AI19:AI21"/>
    <mergeCell ref="AJ19:AJ21"/>
    <mergeCell ref="AN19:AN21"/>
    <mergeCell ref="AL29:AM31"/>
    <mergeCell ref="AN29:AN31"/>
    <mergeCell ref="AG32:AG34"/>
    <mergeCell ref="AH32:AH34"/>
    <mergeCell ref="AI32:AI34"/>
    <mergeCell ref="AJ32:AJ34"/>
    <mergeCell ref="AK32:AK34"/>
    <mergeCell ref="AL32:AM34"/>
    <mergeCell ref="AN32:AN34"/>
    <mergeCell ref="AG38:AG40"/>
    <mergeCell ref="AH38:AH40"/>
    <mergeCell ref="AI38:AI40"/>
    <mergeCell ref="AJ38:AJ40"/>
    <mergeCell ref="AK38:AK40"/>
    <mergeCell ref="AL38:AM40"/>
    <mergeCell ref="AN38:AN40"/>
    <mergeCell ref="AF38:AF40"/>
    <mergeCell ref="AF41:AF42"/>
    <mergeCell ref="AG41:AG42"/>
    <mergeCell ref="AH41:AH42"/>
    <mergeCell ref="AI41:AI42"/>
    <mergeCell ref="AJ41:AJ42"/>
    <mergeCell ref="AK41:AK42"/>
    <mergeCell ref="AL44:AM45"/>
    <mergeCell ref="AN44:AN45"/>
    <mergeCell ref="AL41:AM42"/>
    <mergeCell ref="AN41:AN42"/>
    <mergeCell ref="AL43:AM43"/>
    <mergeCell ref="AF44:AF45"/>
    <mergeCell ref="AG44:AG45"/>
    <mergeCell ref="AH44:AH45"/>
    <mergeCell ref="AI44:AI45"/>
    <mergeCell ref="AG46:AG47"/>
    <mergeCell ref="AH46:AH47"/>
    <mergeCell ref="AI46:AI47"/>
    <mergeCell ref="AJ46:AJ47"/>
    <mergeCell ref="AK46:AK47"/>
    <mergeCell ref="AL46:AM47"/>
    <mergeCell ref="AN46:AN47"/>
    <mergeCell ref="AF46:AF47"/>
    <mergeCell ref="AF48:AF49"/>
    <mergeCell ref="AG48:AG49"/>
    <mergeCell ref="AH48:AH49"/>
    <mergeCell ref="AI48:AI49"/>
    <mergeCell ref="AJ48:AJ49"/>
    <mergeCell ref="AK48:AK49"/>
    <mergeCell ref="AL48:AM49"/>
    <mergeCell ref="AN48:AN49"/>
    <mergeCell ref="B61:B62"/>
    <mergeCell ref="C61:C62"/>
    <mergeCell ref="AL63:AM63"/>
    <mergeCell ref="AL55:AM55"/>
    <mergeCell ref="AL56:AM56"/>
    <mergeCell ref="AL57:AM57"/>
    <mergeCell ref="AL58:AM58"/>
    <mergeCell ref="AL59:AM59"/>
    <mergeCell ref="AL60:AM60"/>
    <mergeCell ref="AL61:AM61"/>
    <mergeCell ref="D63:E63"/>
    <mergeCell ref="AL50:AM50"/>
    <mergeCell ref="AL51:AM51"/>
    <mergeCell ref="AL52:AM52"/>
    <mergeCell ref="AL53:AM53"/>
    <mergeCell ref="AL54:AM54"/>
    <mergeCell ref="AL62:AM62"/>
    <mergeCell ref="D52:E52"/>
    <mergeCell ref="D53:E53"/>
    <mergeCell ref="D54:E54"/>
    <mergeCell ref="D62:E62"/>
    <mergeCell ref="D55:E55"/>
    <mergeCell ref="D56:E56"/>
    <mergeCell ref="D57:E57"/>
    <mergeCell ref="D58:E58"/>
    <mergeCell ref="D59:E59"/>
    <mergeCell ref="D60:E60"/>
    <mergeCell ref="D61:E61"/>
    <mergeCell ref="D48:E49"/>
    <mergeCell ref="D50:E50"/>
    <mergeCell ref="D51:E51"/>
    <mergeCell ref="B46:B49"/>
    <mergeCell ref="C46:C49"/>
    <mergeCell ref="B59:B60"/>
    <mergeCell ref="C59:C60"/>
    <mergeCell ref="C51:C54"/>
    <mergeCell ref="D32:E34"/>
    <mergeCell ref="D35:E37"/>
    <mergeCell ref="D38:E40"/>
    <mergeCell ref="D41:E42"/>
    <mergeCell ref="D43:E43"/>
    <mergeCell ref="D44:E45"/>
    <mergeCell ref="D46:E47"/>
    <mergeCell ref="B51:B54"/>
    <mergeCell ref="B55:B58"/>
    <mergeCell ref="C55:C58"/>
    <mergeCell ref="D16:E16"/>
    <mergeCell ref="B17:B22"/>
    <mergeCell ref="C17:C22"/>
    <mergeCell ref="D17:E18"/>
    <mergeCell ref="D19:E21"/>
    <mergeCell ref="D22:E22"/>
    <mergeCell ref="H29:H31"/>
    <mergeCell ref="I29:I31"/>
    <mergeCell ref="J29:J31"/>
    <mergeCell ref="D23:E23"/>
    <mergeCell ref="D24:E25"/>
    <mergeCell ref="D26:E26"/>
    <mergeCell ref="D27:E28"/>
    <mergeCell ref="D29:E31"/>
    <mergeCell ref="F29:F31"/>
    <mergeCell ref="G29:G31"/>
    <mergeCell ref="B23:B26"/>
    <mergeCell ref="C23:C26"/>
    <mergeCell ref="B27:B28"/>
    <mergeCell ref="C27:C28"/>
    <mergeCell ref="B29:B45"/>
    <mergeCell ref="C29:C45"/>
    <mergeCell ref="K29:K31"/>
    <mergeCell ref="L29:L31"/>
    <mergeCell ref="M29:M31"/>
    <mergeCell ref="N29:N31"/>
    <mergeCell ref="O29:O31"/>
    <mergeCell ref="P29:P31"/>
    <mergeCell ref="Q29:Q31"/>
    <mergeCell ref="R29:R31"/>
    <mergeCell ref="S29:S31"/>
    <mergeCell ref="T29:T31"/>
    <mergeCell ref="U29:U31"/>
    <mergeCell ref="AC29:AC31"/>
    <mergeCell ref="AD29:AD31"/>
    <mergeCell ref="AE29:AE31"/>
    <mergeCell ref="V29:V31"/>
    <mergeCell ref="W29:W31"/>
    <mergeCell ref="X29:X31"/>
    <mergeCell ref="Y29:Y31"/>
    <mergeCell ref="Z29:Z31"/>
    <mergeCell ref="AA29:AA31"/>
    <mergeCell ref="AB29:AB31"/>
  </mergeCells>
  <conditionalFormatting sqref="AL12:AM13 AL16:AM17 AL14 AL22:AM24 AL26:AM27 AL29:AM29 AL32:AM32 AL38:AM39 AL41:AM41 AL46:AM46 AL48:AM48 AL50:AM63 AL19 AL35:AM36 AL44">
    <cfRule type="containsText" dxfId="11" priority="1" operator="containsText" text="Alto">
      <formula>NOT(ISERROR(SEARCH(("Alto"),(AL12))))</formula>
    </cfRule>
  </conditionalFormatting>
  <conditionalFormatting sqref="AL12:AM13 AL16:AM17 AL14 AL22:AM24 AL26:AM27 AL29:AM29 AL32:AM32 AL38:AM39 AL41:AM41 AL46:AM46 AL48:AM48 AL50:AM63 AL19 AL35:AM36 AL44">
    <cfRule type="containsText" dxfId="10" priority="2" stopIfTrue="1" operator="containsText" text="Moderado">
      <formula>NOT(ISERROR(SEARCH(("Moderado"),(AL12))))</formula>
    </cfRule>
  </conditionalFormatting>
  <conditionalFormatting sqref="AL12:AM13 AL16:AM17 AL14 AL22:AM24 AL26:AM27 AL29:AM29 AL32:AM32 AL38:AM39 AL41:AM41 AL46:AM46 AL48:AM48 AL50:AM63 AL19 AL35:AM36 AL44">
    <cfRule type="containsText" dxfId="9" priority="3" operator="containsText" text="Extremo">
      <formula>NOT(ISERROR(SEARCH(("Extremo"),(AL12))))</formula>
    </cfRule>
  </conditionalFormatting>
  <conditionalFormatting sqref="AL43:AM43">
    <cfRule type="containsText" dxfId="8" priority="4" operator="containsText" text="Alto">
      <formula>NOT(ISERROR(SEARCH(("Alto"),(AL43))))</formula>
    </cfRule>
  </conditionalFormatting>
  <conditionalFormatting sqref="AL43:AM43">
    <cfRule type="containsText" dxfId="7" priority="5" stopIfTrue="1" operator="containsText" text="Moderado">
      <formula>NOT(ISERROR(SEARCH(("Moderado"),(AL43))))</formula>
    </cfRule>
  </conditionalFormatting>
  <conditionalFormatting sqref="AL43:AM43">
    <cfRule type="containsText" dxfId="6" priority="6" operator="containsText" text="Extremo">
      <formula>NOT(ISERROR(SEARCH(("Extremo"),(AL43))))</formula>
    </cfRule>
  </conditionalFormatting>
  <pageMargins left="0.7" right="0.7" top="0.75" bottom="0.75" header="0" footer="0"/>
  <pageSetup paperSize="14" orientation="portrait"/>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x14:formula1>
            <xm:f>'0 - CALOR'!$K$81:$K$82</xm:f>
          </x14:formula1>
          <xm:sqref>U12:U29 U32:U63</xm:sqref>
        </x14:dataValidation>
        <x14:dataValidation type="list" allowBlank="1" showErrorMessage="1">
          <x14:formula1>
            <xm:f>'0 - CALOR'!$N$110:$N$111</xm:f>
          </x14:formula1>
          <xm:sqref>AH12:AH14 AH16:AH17 AH19 AH22:AH24 AH26:AH27 AH29 AH32 AH35 AH38 AH41 AH43:AH44 AH46 AH48 AH50:AH63</xm:sqref>
        </x14:dataValidation>
        <x14:dataValidation type="list" allowBlank="1" showErrorMessage="1">
          <x14:formula1>
            <xm:f>'0 - CALOR'!$D$10:$D$14</xm:f>
          </x14:formula1>
          <xm:sqref>AI12:AI14 AI16:AI17 AI19 AI22:AI24 AI26:AI27 AI29 AI32 AI35 AI38 AI41 AI43:AI44 AI46 AI48 AI50:AI63</xm:sqref>
        </x14:dataValidation>
        <x14:dataValidation type="list" allowBlank="1" showErrorMessage="1">
          <x14:formula1>
            <xm:f>'0 - CALOR'!$K$72:$K$73</xm:f>
          </x14:formula1>
          <xm:sqref>M12:M29 M32:M63</xm:sqref>
        </x14:dataValidation>
        <x14:dataValidation type="list" allowBlank="1" showErrorMessage="1">
          <x14:formula1>
            <xm:f>'0 - CALOR'!$G$15:$I$15</xm:f>
          </x14:formula1>
          <xm:sqref>AK12:AK14 AK16:AK17 AK19 AK22:AK24 AK26:AK27 AK29 AK32 AK35 AK38 AK41 AK43:AK44 AK46 AK48 AK50:AK63</xm:sqref>
        </x14:dataValidation>
        <x14:dataValidation type="list" allowBlank="1" showErrorMessage="1">
          <x14:formula1>
            <xm:f>'0 - CALOR'!$N$113:$N$115</xm:f>
          </x14:formula1>
          <xm:sqref>AJ12:AJ14 AJ16:AJ17 AJ19 AJ22:AJ24 AJ26:AJ27 AJ29 AJ32 AJ35 AJ38 AJ41 AJ43:AJ44 AJ46 AJ48 AJ50:AJ63</xm:sqref>
        </x14:dataValidation>
        <x14:dataValidation type="list" allowBlank="1" showErrorMessage="1">
          <x14:formula1>
            <xm:f>'0 - CALOR'!$C$72:$C$74</xm:f>
          </x14:formula1>
          <xm:sqref>AC12:AC29 AC32:AC63</xm:sqref>
        </x14:dataValidation>
        <x14:dataValidation type="list" allowBlank="1" showErrorMessage="1">
          <x14:formula1>
            <xm:f>'0 - CALOR'!$K$78:$K$80</xm:f>
          </x14:formula1>
          <xm:sqref>S12:S29 S32:S63</xm:sqref>
        </x14:dataValidation>
        <x14:dataValidation type="list" allowBlank="1" showErrorMessage="1">
          <x14:formula1>
            <xm:f>'0 - CALOR'!$K$76:$K$77</xm:f>
          </x14:formula1>
          <xm:sqref>Q12:Q29 Q32:Q63</xm:sqref>
        </x14:dataValidation>
        <x14:dataValidation type="list" allowBlank="1" showErrorMessage="1">
          <x14:formula1>
            <xm:f>'0 - CALOR'!$K$74:$K$75</xm:f>
          </x14:formula1>
          <xm:sqref>O12:O29 O32:O63</xm:sqref>
        </x14:dataValidation>
        <x14:dataValidation type="list" allowBlank="1" showErrorMessage="1">
          <x14:formula1>
            <xm:f>'0 - CALOR'!$K$83:$K$84</xm:f>
          </x14:formula1>
          <xm:sqref>W12:W29 W32:W63</xm:sqref>
        </x14:dataValidation>
        <x14:dataValidation type="list" allowBlank="1" showErrorMessage="1">
          <x14:formula1>
            <xm:f>'0 - CALOR'!$K$85:$K$87</xm:f>
          </x14:formula1>
          <xm:sqref>Y12:Y29 Y32:Y63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00"/>
  <sheetViews>
    <sheetView tabSelected="1" zoomScale="70" zoomScaleNormal="70" workbookViewId="0">
      <pane xSplit="4" ySplit="8" topLeftCell="E9" activePane="bottomRight" state="frozen"/>
      <selection pane="topRight" activeCell="E1" sqref="E1"/>
      <selection pane="bottomLeft" activeCell="A9" sqref="A9"/>
      <selection pane="bottomRight" activeCell="AP16" sqref="AP16:AP18"/>
    </sheetView>
  </sheetViews>
  <sheetFormatPr baseColWidth="10" defaultColWidth="12.625" defaultRowHeight="15" customHeight="1" x14ac:dyDescent="0.2"/>
  <cols>
    <col min="1" max="1" width="1.625" customWidth="1"/>
    <col min="2" max="2" width="18.625" customWidth="1"/>
    <col min="3" max="3" width="4.625" customWidth="1"/>
    <col min="4" max="4" width="47.625" customWidth="1"/>
    <col min="5" max="5" width="13.25" customWidth="1"/>
    <col min="6" max="6" width="51.625" customWidth="1"/>
    <col min="7" max="7" width="42.125" customWidth="1"/>
    <col min="8" max="8" width="3.625" customWidth="1"/>
    <col min="9" max="9" width="4.5" customWidth="1"/>
    <col min="10" max="10" width="4.875" customWidth="1"/>
    <col min="11" max="11" width="5.375" customWidth="1"/>
    <col min="12" max="12" width="8.5" customWidth="1"/>
    <col min="13" max="13" width="86.875" customWidth="1"/>
    <col min="14" max="14" width="36.625" customWidth="1"/>
    <col min="15" max="15" width="45.75" customWidth="1"/>
    <col min="16" max="16" width="16.75" customWidth="1"/>
    <col min="17" max="17" width="43.75" customWidth="1"/>
    <col min="18" max="18" width="11.625" customWidth="1"/>
    <col min="19" max="19" width="12" customWidth="1"/>
    <col min="20" max="20" width="10.875" customWidth="1"/>
    <col min="21" max="21" width="11" customWidth="1"/>
    <col min="22" max="22" width="3.375" customWidth="1"/>
    <col min="23" max="23" width="3.875" customWidth="1"/>
    <col min="24" max="24" width="4.25" customWidth="1"/>
    <col min="25" max="25" width="4.75" customWidth="1"/>
    <col min="26" max="26" width="7.875" customWidth="1"/>
    <col min="27" max="27" width="77.625" customWidth="1"/>
    <col min="28" max="28" width="31.375" customWidth="1"/>
    <col min="29" max="29" width="51.875" customWidth="1"/>
    <col min="30" max="30" width="18.375" bestFit="1" customWidth="1"/>
    <col min="31" max="31" width="11.875" bestFit="1" customWidth="1"/>
    <col min="32" max="32" width="16.25" bestFit="1" customWidth="1"/>
    <col min="33" max="34" width="11.875" bestFit="1" customWidth="1"/>
    <col min="35" max="35" width="9.75" bestFit="1" customWidth="1"/>
    <col min="36" max="37" width="11.875" bestFit="1" customWidth="1"/>
    <col min="38" max="38" width="14" bestFit="1" customWidth="1"/>
    <col min="39" max="39" width="22.625" bestFit="1" customWidth="1"/>
    <col min="40" max="40" width="16.25" bestFit="1" customWidth="1"/>
    <col min="41" max="42" width="20.5" bestFit="1" customWidth="1"/>
    <col min="43" max="43" width="89.625" bestFit="1" customWidth="1"/>
    <col min="44" max="44" width="42.5" customWidth="1"/>
  </cols>
  <sheetData>
    <row r="1" spans="1:55" ht="14.25" customHeight="1" x14ac:dyDescent="0.2">
      <c r="A1" s="182"/>
      <c r="B1" s="182"/>
      <c r="C1" s="183"/>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row>
    <row r="2" spans="1:55" ht="39" customHeight="1" x14ac:dyDescent="0.2">
      <c r="A2" s="182"/>
      <c r="B2" s="408"/>
      <c r="C2" s="349"/>
      <c r="D2" s="409"/>
      <c r="E2" s="410" t="s">
        <v>0</v>
      </c>
      <c r="F2" s="411"/>
      <c r="G2" s="412" t="s">
        <v>1</v>
      </c>
      <c r="H2" s="343"/>
      <c r="I2" s="343"/>
      <c r="J2" s="343"/>
      <c r="K2" s="343"/>
      <c r="L2" s="343"/>
      <c r="M2" s="343"/>
      <c r="N2" s="343"/>
      <c r="O2" s="343"/>
      <c r="P2" s="343"/>
      <c r="Q2" s="343"/>
      <c r="R2" s="343"/>
      <c r="S2" s="343"/>
      <c r="T2" s="343"/>
      <c r="U2" s="343"/>
      <c r="V2" s="343"/>
      <c r="W2" s="343"/>
      <c r="X2" s="343"/>
      <c r="Y2" s="343"/>
      <c r="Z2" s="343"/>
      <c r="AA2" s="343"/>
      <c r="AB2" s="411"/>
      <c r="AC2" s="410" t="s">
        <v>2</v>
      </c>
      <c r="AD2" s="343"/>
      <c r="AE2" s="343"/>
      <c r="AF2" s="586"/>
      <c r="AG2" s="587"/>
      <c r="AH2" s="343"/>
      <c r="AI2" s="343"/>
      <c r="AJ2" s="343"/>
      <c r="AK2" s="343"/>
      <c r="AL2" s="343"/>
      <c r="AM2" s="343"/>
      <c r="AN2" s="343"/>
      <c r="AO2" s="343"/>
      <c r="AP2" s="344"/>
    </row>
    <row r="3" spans="1:55" ht="34.5" customHeight="1" x14ac:dyDescent="0.2">
      <c r="A3" s="182"/>
      <c r="B3" s="338"/>
      <c r="C3" s="448"/>
      <c r="D3" s="339"/>
      <c r="E3" s="394" t="s">
        <v>3</v>
      </c>
      <c r="F3" s="316"/>
      <c r="G3" s="396" t="s">
        <v>4</v>
      </c>
      <c r="H3" s="322"/>
      <c r="I3" s="322"/>
      <c r="J3" s="322"/>
      <c r="K3" s="322"/>
      <c r="L3" s="322"/>
      <c r="M3" s="322"/>
      <c r="N3" s="322"/>
      <c r="O3" s="322"/>
      <c r="P3" s="322"/>
      <c r="Q3" s="322"/>
      <c r="R3" s="322"/>
      <c r="S3" s="322"/>
      <c r="T3" s="322"/>
      <c r="U3" s="322"/>
      <c r="V3" s="322"/>
      <c r="W3" s="322"/>
      <c r="X3" s="322"/>
      <c r="Y3" s="322"/>
      <c r="Z3" s="322"/>
      <c r="AA3" s="322"/>
      <c r="AB3" s="316"/>
      <c r="AC3" s="394" t="s">
        <v>5</v>
      </c>
      <c r="AD3" s="322"/>
      <c r="AE3" s="322"/>
      <c r="AF3" s="561"/>
      <c r="AG3" s="592"/>
      <c r="AH3" s="322"/>
      <c r="AI3" s="322"/>
      <c r="AJ3" s="322"/>
      <c r="AK3" s="322"/>
      <c r="AL3" s="322"/>
      <c r="AM3" s="322"/>
      <c r="AN3" s="322"/>
      <c r="AO3" s="322"/>
      <c r="AP3" s="323"/>
    </row>
    <row r="4" spans="1:55" ht="34.5" customHeight="1" x14ac:dyDescent="0.2">
      <c r="A4" s="182"/>
      <c r="B4" s="338"/>
      <c r="C4" s="448"/>
      <c r="D4" s="339"/>
      <c r="E4" s="394" t="s">
        <v>6</v>
      </c>
      <c r="F4" s="316"/>
      <c r="G4" s="396" t="s">
        <v>7</v>
      </c>
      <c r="H4" s="322"/>
      <c r="I4" s="322"/>
      <c r="J4" s="322"/>
      <c r="K4" s="322"/>
      <c r="L4" s="322"/>
      <c r="M4" s="322"/>
      <c r="N4" s="322"/>
      <c r="O4" s="322"/>
      <c r="P4" s="322"/>
      <c r="Q4" s="322"/>
      <c r="R4" s="322"/>
      <c r="S4" s="322"/>
      <c r="T4" s="322"/>
      <c r="U4" s="322"/>
      <c r="V4" s="322"/>
      <c r="W4" s="322"/>
      <c r="X4" s="322"/>
      <c r="Y4" s="322"/>
      <c r="Z4" s="322"/>
      <c r="AA4" s="322"/>
      <c r="AB4" s="316"/>
      <c r="AC4" s="397" t="s">
        <v>8</v>
      </c>
      <c r="AD4" s="375"/>
      <c r="AE4" s="375"/>
      <c r="AF4" s="459"/>
      <c r="AG4" s="594"/>
      <c r="AH4" s="375"/>
      <c r="AI4" s="375"/>
      <c r="AJ4" s="375"/>
      <c r="AK4" s="375"/>
      <c r="AL4" s="375"/>
      <c r="AM4" s="375"/>
      <c r="AN4" s="375"/>
      <c r="AO4" s="375"/>
      <c r="AP4" s="401"/>
    </row>
    <row r="5" spans="1:55" ht="39.75" customHeight="1" x14ac:dyDescent="0.2">
      <c r="A5" s="182"/>
      <c r="B5" s="338"/>
      <c r="C5" s="448"/>
      <c r="D5" s="339"/>
      <c r="E5" s="414" t="s">
        <v>9</v>
      </c>
      <c r="F5" s="415"/>
      <c r="G5" s="416" t="s">
        <v>10</v>
      </c>
      <c r="H5" s="375"/>
      <c r="I5" s="375"/>
      <c r="J5" s="375"/>
      <c r="K5" s="375"/>
      <c r="L5" s="375"/>
      <c r="M5" s="375"/>
      <c r="N5" s="375"/>
      <c r="O5" s="375"/>
      <c r="P5" s="375"/>
      <c r="Q5" s="375"/>
      <c r="R5" s="375"/>
      <c r="S5" s="375"/>
      <c r="T5" s="375"/>
      <c r="U5" s="375"/>
      <c r="V5" s="375"/>
      <c r="W5" s="375"/>
      <c r="X5" s="375"/>
      <c r="Y5" s="375"/>
      <c r="Z5" s="375"/>
      <c r="AA5" s="375"/>
      <c r="AB5" s="337"/>
      <c r="AC5" s="398"/>
      <c r="AD5" s="450"/>
      <c r="AE5" s="450"/>
      <c r="AF5" s="593"/>
      <c r="AG5" s="448"/>
      <c r="AH5" s="448"/>
      <c r="AI5" s="448"/>
      <c r="AJ5" s="448"/>
      <c r="AK5" s="448"/>
      <c r="AL5" s="448"/>
      <c r="AM5" s="448"/>
      <c r="AN5" s="448"/>
      <c r="AO5" s="448"/>
      <c r="AP5" s="403"/>
    </row>
    <row r="6" spans="1:55" ht="96.75" customHeight="1" thickBot="1" x14ac:dyDescent="0.25">
      <c r="A6" s="182"/>
      <c r="B6" s="588" t="s">
        <v>611</v>
      </c>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9"/>
    </row>
    <row r="7" spans="1:55" ht="54" customHeight="1" x14ac:dyDescent="0.2">
      <c r="A7" s="182"/>
      <c r="B7" s="589" t="s">
        <v>612</v>
      </c>
      <c r="C7" s="343"/>
      <c r="D7" s="343"/>
      <c r="E7" s="343"/>
      <c r="F7" s="343"/>
      <c r="G7" s="344"/>
      <c r="H7" s="590" t="s">
        <v>613</v>
      </c>
      <c r="I7" s="369"/>
      <c r="J7" s="369"/>
      <c r="K7" s="370"/>
      <c r="L7" s="589" t="s">
        <v>614</v>
      </c>
      <c r="M7" s="343"/>
      <c r="N7" s="343"/>
      <c r="O7" s="343"/>
      <c r="P7" s="343"/>
      <c r="Q7" s="344"/>
      <c r="R7" s="589" t="s">
        <v>615</v>
      </c>
      <c r="S7" s="343"/>
      <c r="T7" s="343"/>
      <c r="U7" s="344"/>
      <c r="V7" s="589" t="s">
        <v>616</v>
      </c>
      <c r="W7" s="343"/>
      <c r="X7" s="343"/>
      <c r="Y7" s="344"/>
      <c r="Z7" s="589" t="s">
        <v>617</v>
      </c>
      <c r="AA7" s="343"/>
      <c r="AB7" s="343"/>
      <c r="AC7" s="344"/>
      <c r="AD7" s="595" t="s">
        <v>619</v>
      </c>
      <c r="AE7" s="343"/>
      <c r="AF7" s="343"/>
      <c r="AG7" s="343"/>
      <c r="AH7" s="343"/>
      <c r="AI7" s="343"/>
      <c r="AJ7" s="343"/>
      <c r="AK7" s="343"/>
      <c r="AL7" s="343"/>
      <c r="AM7" s="343"/>
      <c r="AN7" s="343"/>
      <c r="AO7" s="343"/>
      <c r="AP7" s="344"/>
      <c r="AQ7" s="287" t="s">
        <v>1287</v>
      </c>
      <c r="AR7" s="287" t="s">
        <v>1288</v>
      </c>
      <c r="AS7" s="288"/>
      <c r="AT7" s="288"/>
      <c r="AU7" s="288"/>
      <c r="AV7" s="288"/>
      <c r="AW7" s="288"/>
      <c r="AX7" s="288"/>
      <c r="AY7" s="288"/>
      <c r="AZ7" s="288"/>
      <c r="BA7" s="288"/>
      <c r="BB7" s="288"/>
      <c r="BC7" s="289"/>
    </row>
    <row r="8" spans="1:55" ht="12.75" customHeight="1" thickBot="1" x14ac:dyDescent="0.25">
      <c r="A8" s="182"/>
      <c r="B8" s="184" t="s">
        <v>623</v>
      </c>
      <c r="C8" s="185" t="s">
        <v>624</v>
      </c>
      <c r="D8" s="185" t="s">
        <v>625</v>
      </c>
      <c r="E8" s="185" t="s">
        <v>626</v>
      </c>
      <c r="F8" s="185" t="s">
        <v>627</v>
      </c>
      <c r="G8" s="186" t="s">
        <v>628</v>
      </c>
      <c r="H8" s="187" t="s">
        <v>629</v>
      </c>
      <c r="I8" s="188" t="s">
        <v>66</v>
      </c>
      <c r="J8" s="188" t="s">
        <v>630</v>
      </c>
      <c r="K8" s="189" t="s">
        <v>631</v>
      </c>
      <c r="L8" s="190" t="s">
        <v>632</v>
      </c>
      <c r="M8" s="192" t="s">
        <v>634</v>
      </c>
      <c r="N8" s="192" t="s">
        <v>636</v>
      </c>
      <c r="O8" s="192" t="s">
        <v>637</v>
      </c>
      <c r="P8" s="192" t="s">
        <v>638</v>
      </c>
      <c r="Q8" s="193" t="s">
        <v>639</v>
      </c>
      <c r="R8" s="190" t="s">
        <v>640</v>
      </c>
      <c r="S8" s="192" t="s">
        <v>641</v>
      </c>
      <c r="T8" s="192" t="s">
        <v>642</v>
      </c>
      <c r="U8" s="193" t="s">
        <v>643</v>
      </c>
      <c r="V8" s="194" t="s">
        <v>629</v>
      </c>
      <c r="W8" s="195" t="s">
        <v>66</v>
      </c>
      <c r="X8" s="195" t="s">
        <v>644</v>
      </c>
      <c r="Y8" s="196" t="s">
        <v>631</v>
      </c>
      <c r="Z8" s="197" t="s">
        <v>152</v>
      </c>
      <c r="AA8" s="185" t="s">
        <v>645</v>
      </c>
      <c r="AB8" s="185" t="s">
        <v>646</v>
      </c>
      <c r="AC8" s="186" t="s">
        <v>647</v>
      </c>
      <c r="AD8" s="198" t="s">
        <v>648</v>
      </c>
      <c r="AE8" s="188" t="s">
        <v>649</v>
      </c>
      <c r="AF8" s="188" t="s">
        <v>650</v>
      </c>
      <c r="AG8" s="188" t="s">
        <v>651</v>
      </c>
      <c r="AH8" s="188" t="s">
        <v>652</v>
      </c>
      <c r="AI8" s="188" t="s">
        <v>653</v>
      </c>
      <c r="AJ8" s="188" t="s">
        <v>654</v>
      </c>
      <c r="AK8" s="188" t="s">
        <v>655</v>
      </c>
      <c r="AL8" s="188" t="s">
        <v>656</v>
      </c>
      <c r="AM8" s="188" t="s">
        <v>657</v>
      </c>
      <c r="AN8" s="188" t="s">
        <v>658</v>
      </c>
      <c r="AO8" s="188" t="s">
        <v>659</v>
      </c>
      <c r="AP8" s="199" t="s">
        <v>660</v>
      </c>
      <c r="AQ8" s="185" t="s">
        <v>492</v>
      </c>
      <c r="AR8" s="290" t="s">
        <v>492</v>
      </c>
      <c r="AS8" s="290" t="s">
        <v>1298</v>
      </c>
    </row>
    <row r="9" spans="1:55" ht="66.75" customHeight="1" x14ac:dyDescent="0.2">
      <c r="A9" s="182"/>
      <c r="B9" s="200" t="str">
        <f>'3-IDENTIFICACIÓN DEL RIESGO'!B12</f>
        <v>Direccionamiento Estratégico</v>
      </c>
      <c r="C9" s="201">
        <v>1</v>
      </c>
      <c r="D9" s="202" t="str">
        <f>'3-IDENTIFICACIÓN DEL RIESGO'!N12</f>
        <v>Definición de lineamientos estratégicos para beneficiar grupos de interés contrarios a los objetivos de Reforma Rural Integral y de Ordenamiento Social de la Propiedad Rural</v>
      </c>
      <c r="E9" s="137" t="s">
        <v>661</v>
      </c>
      <c r="F9" s="203" t="str">
        <f>'3-IDENTIFICACIÓN DEL RIESGO'!H12</f>
        <v>1. Injerencia mediática de grupos de interés
2. Influencias políticas de grupos de Interés</v>
      </c>
      <c r="G9" s="203" t="str">
        <f>'3-IDENTIFICACIÓN DEL RIESGO'!L12</f>
        <v>1. Desatención de prioridades PND, Compes. ODS y Posconflicto
2. Perdida de credibilidad en las acciones de la ANT
3. Perdida de recursos económicos</v>
      </c>
      <c r="H9" s="204" t="str">
        <f>'4-VALORACIÓN DEL RIESGO'!G11</f>
        <v>Probable</v>
      </c>
      <c r="I9" s="204" t="str">
        <f>'4-VALORACIÓN DEL RIESGO'!AB11</f>
        <v>Catastrófico</v>
      </c>
      <c r="J9" s="204" t="str">
        <f>'4-VALORACIÓN DEL RIESGO'!AC11</f>
        <v>Extremo</v>
      </c>
      <c r="K9" s="205" t="str">
        <f>'4-VALORACIÓN DEL RIESGO'!AD11</f>
        <v>Reducir</v>
      </c>
      <c r="L9" s="206" t="s">
        <v>663</v>
      </c>
      <c r="M9" s="137" t="str">
        <f>'5-CONTROLES'!L12</f>
        <v xml:space="preserve">Revisión y aprobación final de los lineamientos estratégicos por parte de un Consejo Directivo constituido por un número significativo y representativo de todos los grupos interesados en la gestión de la ANT. </v>
      </c>
      <c r="N9" s="137" t="str">
        <f>'5-CONTROLES'!K12</f>
        <v>Actas del Consejo directivo.</v>
      </c>
      <c r="O9" s="137" t="str">
        <f>'5-CONTROLES'!F12</f>
        <v>Miembros del consejo Directivo</v>
      </c>
      <c r="P9" s="137" t="str">
        <f>'5-CONTROLES'!G12</f>
        <v>Al menos una vez cada tres meses (Acuerdo 2 A del Consejo Directivo)</v>
      </c>
      <c r="Q9" s="137" t="s">
        <v>664</v>
      </c>
      <c r="R9" s="208" t="str">
        <f>'5-CONTROLES'!AB12</f>
        <v>Moderado</v>
      </c>
      <c r="S9" s="208" t="str">
        <f>'5-CONTROLES'!AC12</f>
        <v>Moderado</v>
      </c>
      <c r="T9" s="208" t="str">
        <f>'5-CONTROLES'!AD12</f>
        <v>Moderado</v>
      </c>
      <c r="U9" s="208" t="str">
        <f>'5-CONTROLES'!AG12</f>
        <v>Moderado</v>
      </c>
      <c r="V9" s="204" t="str">
        <f>'5-CONTROLES'!AI12</f>
        <v>Posible</v>
      </c>
      <c r="W9" s="204" t="str">
        <f>'5-CONTROLES'!AK12</f>
        <v>Catastrófico</v>
      </c>
      <c r="X9" s="204" t="str">
        <f>'5-CONTROLES'!AL12</f>
        <v>Extremo</v>
      </c>
      <c r="Y9" s="205" t="s">
        <v>214</v>
      </c>
      <c r="Z9" s="206" t="s">
        <v>672</v>
      </c>
      <c r="AA9" s="137" t="s">
        <v>673</v>
      </c>
      <c r="AB9" s="208" t="s">
        <v>467</v>
      </c>
      <c r="AC9" s="208" t="s">
        <v>674</v>
      </c>
      <c r="AD9" s="208">
        <v>1</v>
      </c>
      <c r="AE9" s="208"/>
      <c r="AF9" s="208"/>
      <c r="AG9" s="208"/>
      <c r="AH9" s="208"/>
      <c r="AI9" s="208"/>
      <c r="AJ9" s="208">
        <v>1</v>
      </c>
      <c r="AK9" s="208"/>
      <c r="AL9" s="208"/>
      <c r="AM9" s="208"/>
      <c r="AN9" s="208"/>
      <c r="AO9" s="208"/>
      <c r="AP9" s="209"/>
      <c r="AQ9" s="292"/>
      <c r="AR9" s="295" t="s">
        <v>1308</v>
      </c>
      <c r="AS9" s="294" t="s">
        <v>1300</v>
      </c>
    </row>
    <row r="10" spans="1:55" ht="66.75" customHeight="1" x14ac:dyDescent="0.2">
      <c r="A10" s="182"/>
      <c r="B10" s="583" t="str">
        <f>'3-IDENTIFICACIÓN DEL RIESGO'!B13</f>
        <v>Comunicación y Gestión con Grupos de Interés.</v>
      </c>
      <c r="C10" s="210">
        <v>2</v>
      </c>
      <c r="D10" s="181" t="str">
        <f>'3-IDENTIFICACIÓN DEL RIESGO'!N13</f>
        <v>Omisión de denuncias de corrupción para favorecer a un tercero</v>
      </c>
      <c r="E10" s="149" t="s">
        <v>661</v>
      </c>
      <c r="F10" s="211" t="str">
        <f>'3-IDENTIFICACIÓN DEL RIESGO'!H13</f>
        <v>Falta de control de la OIGT sobre atención a denuncias de corrupción presentadas por la Ciudadanía</v>
      </c>
      <c r="G10" s="181" t="str">
        <f>'3-IDENTIFICACIÓN DEL RIESGO'!L13</f>
        <v>1. Pérdida de la credibilidad institucional.
2. Incentivo a prácticas de corrupción
3. Procesos penales y disciplinarios
4. Impunidad</v>
      </c>
      <c r="H10" s="212" t="str">
        <f>'4-VALORACIÓN DEL RIESGO'!G12</f>
        <v>Probable</v>
      </c>
      <c r="I10" s="212" t="str">
        <f>'4-VALORACIÓN DEL RIESGO'!AB12</f>
        <v>Catastrófico</v>
      </c>
      <c r="J10" s="212" t="str">
        <f>'4-VALORACIÓN DEL RIESGO'!AC12</f>
        <v>Extremo</v>
      </c>
      <c r="K10" s="213" t="s">
        <v>414</v>
      </c>
      <c r="L10" s="214" t="s">
        <v>675</v>
      </c>
      <c r="M10" s="149" t="str">
        <f>'5-CONTROLES'!L13</f>
        <v>Verificar  en las denuncias recibidas si se tipifica una actuación penal, fiscal o disciplinaria  y en esos casos, hacer el traslado por competencia, de lo contrario dar respuesta al peticionario.</v>
      </c>
      <c r="N10" s="149" t="str">
        <f>'5-CONTROLES'!K13</f>
        <v>Comunicaciones generadas de atención de denuncias de corrupción, donde se documenta la verificación realizada.</v>
      </c>
      <c r="O10" s="149" t="str">
        <f>'5-CONTROLES'!F13</f>
        <v>Equipo de atención de denuncias de la OIGT</v>
      </c>
      <c r="P10" s="149" t="str">
        <f>'5-CONTROLES'!G13</f>
        <v xml:space="preserve">Cuatrimestral </v>
      </c>
      <c r="Q10" s="149" t="s">
        <v>677</v>
      </c>
      <c r="R10" s="215" t="str">
        <f>'5-CONTROLES'!AB13</f>
        <v>Moderado</v>
      </c>
      <c r="S10" s="215" t="str">
        <f>'5-CONTROLES'!AC13</f>
        <v>Moderado</v>
      </c>
      <c r="T10" s="215" t="str">
        <f>'5-CONTROLES'!AD13</f>
        <v>Moderado</v>
      </c>
      <c r="U10" s="215" t="str">
        <f>'5-CONTROLES'!AG13</f>
        <v>Moderado</v>
      </c>
      <c r="V10" s="212" t="str">
        <f>'5-CONTROLES'!AI13</f>
        <v>Posible</v>
      </c>
      <c r="W10" s="212" t="str">
        <f>'5-CONTROLES'!AK13</f>
        <v>Catastrófico</v>
      </c>
      <c r="X10" s="212" t="str">
        <f>'5-CONTROLES'!AL13</f>
        <v>Extremo</v>
      </c>
      <c r="Y10" s="213" t="s">
        <v>214</v>
      </c>
      <c r="Z10" s="214" t="s">
        <v>683</v>
      </c>
      <c r="AA10" s="215" t="s">
        <v>684</v>
      </c>
      <c r="AB10" s="149" t="s">
        <v>685</v>
      </c>
      <c r="AC10" s="149" t="s">
        <v>686</v>
      </c>
      <c r="AD10" s="215">
        <v>2</v>
      </c>
      <c r="AE10" s="215"/>
      <c r="AF10" s="215"/>
      <c r="AG10" s="215">
        <v>1</v>
      </c>
      <c r="AH10" s="215"/>
      <c r="AI10" s="215"/>
      <c r="AJ10" s="215"/>
      <c r="AK10" s="215"/>
      <c r="AL10" s="215">
        <v>1</v>
      </c>
      <c r="AM10" s="215"/>
      <c r="AN10" s="215"/>
      <c r="AO10" s="215"/>
      <c r="AP10" s="216"/>
      <c r="AQ10" s="293"/>
      <c r="AR10" s="302" t="s">
        <v>1289</v>
      </c>
      <c r="AS10" s="294" t="s">
        <v>1300</v>
      </c>
    </row>
    <row r="11" spans="1:55" ht="204" x14ac:dyDescent="0.2">
      <c r="A11" s="182"/>
      <c r="B11" s="579"/>
      <c r="C11" s="584">
        <v>3</v>
      </c>
      <c r="D11" s="582" t="str">
        <f>'3-IDENTIFICACIÓN DEL RIESGO'!N14</f>
        <v>Alterar información destinada a la consolidación de los informes de gestión, para beneficio propio o favorecimiento de grupos de interés, partidos políticos o particulares.</v>
      </c>
      <c r="E11" s="492" t="s">
        <v>661</v>
      </c>
      <c r="F11" s="582" t="str">
        <f>'3-IDENTIFICACIÓN DEL RIESGO'!H14</f>
        <v>1. Incumplimiento de metas
2. Deficiencias en la gestión.
3. Inadecuada ejecución de recursos</v>
      </c>
      <c r="G11" s="582" t="str">
        <f>'3-IDENTIFICACIÓN DEL RIESGO'!L14</f>
        <v>1. favorecimiento indebido a grupos de interés.
2. Toma de decisiones con base en información errónea.
3. Denuncias e investigaciones.</v>
      </c>
      <c r="H11" s="572" t="str">
        <f>'4-VALORACIÓN DEL RIESGO'!G13</f>
        <v>Posible</v>
      </c>
      <c r="I11" s="572" t="str">
        <f>'4-VALORACIÓN DEL RIESGO'!AB13</f>
        <v>Catastrófico</v>
      </c>
      <c r="J11" s="572" t="str">
        <f>'4-VALORACIÓN DEL RIESGO'!AC13</f>
        <v>Extremo</v>
      </c>
      <c r="K11" s="573" t="s">
        <v>414</v>
      </c>
      <c r="L11" s="214" t="s">
        <v>693</v>
      </c>
      <c r="M11" s="149" t="str">
        <f>'5-CONTROLES'!L14</f>
        <v>Mesas de seguimiento para verificar calidad de datos y su coherencia con los soportes suministrados por la dependencia que reporta.</v>
      </c>
      <c r="N11" s="149" t="str">
        <f>'5-CONTROLES'!K14</f>
        <v xml:space="preserve">Actas de mesas de seguimiento lideradas por la Oficina de Planeación </v>
      </c>
      <c r="O11" s="149" t="str">
        <f>'5-CONTROLES'!F14</f>
        <v>Oficina de Planeación</v>
      </c>
      <c r="P11" s="215" t="str">
        <f>'5-CONTROLES'!G14</f>
        <v>Por programación</v>
      </c>
      <c r="Q11" s="149" t="s">
        <v>694</v>
      </c>
      <c r="R11" s="215" t="str">
        <f>'5-CONTROLES'!AB14</f>
        <v>Fuerte</v>
      </c>
      <c r="S11" s="215" t="str">
        <f>'5-CONTROLES'!AC14</f>
        <v>Fuerte</v>
      </c>
      <c r="T11" s="215" t="str">
        <f>'5-CONTROLES'!AD14</f>
        <v>Fuerte</v>
      </c>
      <c r="U11" s="576" t="str">
        <f>'5-CONTROLES'!AG14</f>
        <v>Moderado</v>
      </c>
      <c r="V11" s="572" t="str">
        <f>'5-CONTROLES'!AI14</f>
        <v>Improbable</v>
      </c>
      <c r="W11" s="572" t="str">
        <f>'5-CONTROLES'!AK14</f>
        <v>Catastrófico</v>
      </c>
      <c r="X11" s="572" t="str">
        <f>'5-CONTROLES'!AL14</f>
        <v>Extremo</v>
      </c>
      <c r="Y11" s="573" t="s">
        <v>214</v>
      </c>
      <c r="Z11" s="214" t="s">
        <v>695</v>
      </c>
      <c r="AA11" s="149" t="s">
        <v>696</v>
      </c>
      <c r="AB11" s="149" t="s">
        <v>467</v>
      </c>
      <c r="AC11" s="149" t="s">
        <v>697</v>
      </c>
      <c r="AD11" s="215">
        <v>1</v>
      </c>
      <c r="AE11" s="215"/>
      <c r="AF11" s="215"/>
      <c r="AG11" s="215"/>
      <c r="AH11" s="215"/>
      <c r="AI11" s="215"/>
      <c r="AJ11" s="215">
        <v>1</v>
      </c>
      <c r="AK11" s="215"/>
      <c r="AL11" s="215"/>
      <c r="AM11" s="215"/>
      <c r="AN11" s="215"/>
      <c r="AO11" s="215"/>
      <c r="AP11" s="216"/>
      <c r="AQ11" s="292"/>
      <c r="AR11" s="295" t="s">
        <v>1309</v>
      </c>
      <c r="AS11" s="294" t="s">
        <v>1301</v>
      </c>
    </row>
    <row r="12" spans="1:55" ht="132" customHeight="1" x14ac:dyDescent="0.2">
      <c r="A12" s="182"/>
      <c r="B12" s="383"/>
      <c r="C12" s="385"/>
      <c r="D12" s="385"/>
      <c r="E12" s="385"/>
      <c r="F12" s="385"/>
      <c r="G12" s="385"/>
      <c r="H12" s="385"/>
      <c r="I12" s="385"/>
      <c r="J12" s="385"/>
      <c r="K12" s="389"/>
      <c r="L12" s="214" t="s">
        <v>703</v>
      </c>
      <c r="M12" s="149" t="str">
        <f>'5-CONTROLES'!L15</f>
        <v>Verificación de la calidad de los datos antes del registro en el aplicativo Zoho, por parte de los responsables asignados para el reporte periódico</v>
      </c>
      <c r="N12" s="149" t="str">
        <f>'5-CONTROLES'!K15</f>
        <v>Comunicación a la dependencia informando las inconsistencias detectadas en los datos reportados.</v>
      </c>
      <c r="O12" s="149" t="str">
        <f>'5-CONTROLES'!F15</f>
        <v>Oficina de Planeación</v>
      </c>
      <c r="P12" s="215" t="str">
        <f>'5-CONTROLES'!G15</f>
        <v>Por demanda</v>
      </c>
      <c r="Q12" s="149" t="s">
        <v>704</v>
      </c>
      <c r="R12" s="215" t="str">
        <f>'5-CONTROLES'!AB15</f>
        <v>Débil</v>
      </c>
      <c r="S12" s="215" t="str">
        <f>'5-CONTROLES'!AC15</f>
        <v>Débil</v>
      </c>
      <c r="T12" s="215" t="str">
        <f>'5-CONTROLES'!AD15</f>
        <v>Débil</v>
      </c>
      <c r="U12" s="385"/>
      <c r="V12" s="385"/>
      <c r="W12" s="385"/>
      <c r="X12" s="385"/>
      <c r="Y12" s="389"/>
      <c r="Z12" s="214" t="s">
        <v>705</v>
      </c>
      <c r="AA12" s="149" t="s">
        <v>706</v>
      </c>
      <c r="AB12" s="149" t="s">
        <v>467</v>
      </c>
      <c r="AC12" s="149" t="s">
        <v>707</v>
      </c>
      <c r="AD12" s="215">
        <v>8</v>
      </c>
      <c r="AE12" s="215"/>
      <c r="AF12" s="215">
        <v>1</v>
      </c>
      <c r="AG12" s="215">
        <v>1</v>
      </c>
      <c r="AH12" s="215"/>
      <c r="AI12" s="215">
        <v>1</v>
      </c>
      <c r="AJ12" s="215">
        <v>1</v>
      </c>
      <c r="AK12" s="215"/>
      <c r="AL12" s="215">
        <v>1</v>
      </c>
      <c r="AM12" s="215">
        <v>1</v>
      </c>
      <c r="AN12" s="215"/>
      <c r="AO12" s="215">
        <v>1</v>
      </c>
      <c r="AP12" s="216">
        <v>1</v>
      </c>
      <c r="AQ12" s="292"/>
      <c r="AR12" s="295" t="s">
        <v>1302</v>
      </c>
      <c r="AS12" s="294" t="s">
        <v>1300</v>
      </c>
    </row>
    <row r="13" spans="1:55" ht="112.5" customHeight="1" x14ac:dyDescent="0.2">
      <c r="A13" s="182"/>
      <c r="B13" s="222" t="str">
        <f>'3-IDENTIFICACIÓN DEL RIESGO'!B15</f>
        <v>Inteligencia de la información.</v>
      </c>
      <c r="C13" s="210">
        <v>4</v>
      </c>
      <c r="D13" s="181" t="str">
        <f>'3-IDENTIFICACIÓN DEL RIESGO'!N15</f>
        <v>Estructuración de proyectos de TI para beneficio específico de un tercero o propio.</v>
      </c>
      <c r="E13" s="149" t="s">
        <v>661</v>
      </c>
      <c r="F13" s="181" t="str">
        <f>'3-IDENTIFICACIÓN DEL RIESGO'!H15</f>
        <v>1. Tráfico de influencias.
2. Manejo indebido de la información.
3. Sobornos o cohecho.
4. Desconocimiento de los procedimientos.</v>
      </c>
      <c r="G13" s="181" t="str">
        <f>'3-IDENTIFICACIÓN DEL RIESGO'!L15</f>
        <v>1. Afectación del desarrollo de las actividades misionales.
2. Investigaciones y sanciones.
3. Perdida de la credibilidad institucional.
4. Perdida de la eficiencia tecnológica.</v>
      </c>
      <c r="H13" s="212" t="str">
        <f>'4-VALORACIÓN DEL RIESGO'!G14</f>
        <v>Improbable</v>
      </c>
      <c r="I13" s="212" t="str">
        <f>'4-VALORACIÓN DEL RIESGO'!AB14</f>
        <v>Mayor</v>
      </c>
      <c r="J13" s="212" t="str">
        <f>'4-VALORACIÓN DEL RIESGO'!AC14</f>
        <v>Alto</v>
      </c>
      <c r="K13" s="213" t="s">
        <v>414</v>
      </c>
      <c r="L13" s="214" t="s">
        <v>712</v>
      </c>
      <c r="M13" s="149" t="str">
        <f>'5-CONTROLES'!L16</f>
        <v xml:space="preserve">Realización de mesa de trabajo conjunta entre los líderes de las áreas involucradas para Validar, identificar necesidades, ajustar y aprobar proyectos en materia TI. </v>
      </c>
      <c r="N13" s="149" t="str">
        <f>'5-CONTROLES'!K16</f>
        <v>Actas de reunión y/o seguimiento a los proyectos TI</v>
      </c>
      <c r="O13" s="149" t="str">
        <f>'5-CONTROLES'!F16</f>
        <v>Mesa Técnica deTI 
(Dirección de Gestión de Ordenamiento Social de la Propiedad - Subdirección de Sistemas de Información de Tierras. - 3. Secretaría General)</v>
      </c>
      <c r="P13" s="215" t="str">
        <f>'5-CONTROLES'!G16</f>
        <v>Semestral</v>
      </c>
      <c r="Q13" s="215" t="s">
        <v>713</v>
      </c>
      <c r="R13" s="215" t="str">
        <f>'5-CONTROLES'!AB16</f>
        <v>Moderado</v>
      </c>
      <c r="S13" s="215" t="str">
        <f>'5-CONTROLES'!AC16</f>
        <v>Moderado</v>
      </c>
      <c r="T13" s="215" t="str">
        <f>'5-CONTROLES'!AD16</f>
        <v>Moderado</v>
      </c>
      <c r="U13" s="215" t="str">
        <f>'5-CONTROLES'!AG16</f>
        <v>Moderado</v>
      </c>
      <c r="V13" s="212" t="str">
        <f>'5-CONTROLES'!AI16</f>
        <v>Rara Vez</v>
      </c>
      <c r="W13" s="212" t="str">
        <f>'5-CONTROLES'!AK16</f>
        <v>Mayor</v>
      </c>
      <c r="X13" s="212" t="str">
        <f>'5-CONTROLES'!AL16</f>
        <v>Alto</v>
      </c>
      <c r="Y13" s="213" t="s">
        <v>214</v>
      </c>
      <c r="Z13" s="214" t="s">
        <v>714</v>
      </c>
      <c r="AA13" s="149" t="s">
        <v>715</v>
      </c>
      <c r="AB13" s="181" t="s">
        <v>478</v>
      </c>
      <c r="AC13" s="149" t="s">
        <v>716</v>
      </c>
      <c r="AD13" s="215">
        <v>3</v>
      </c>
      <c r="AE13" s="215"/>
      <c r="AF13" s="215"/>
      <c r="AG13" s="215"/>
      <c r="AH13" s="215">
        <v>1</v>
      </c>
      <c r="AI13" s="215"/>
      <c r="AJ13" s="215"/>
      <c r="AK13" s="215"/>
      <c r="AL13" s="215">
        <v>1</v>
      </c>
      <c r="AM13" s="215"/>
      <c r="AN13" s="215"/>
      <c r="AO13" s="215"/>
      <c r="AP13" s="216">
        <v>1</v>
      </c>
      <c r="AQ13" s="291"/>
      <c r="AR13" s="181" t="s">
        <v>1318</v>
      </c>
      <c r="AS13" s="294" t="s">
        <v>157</v>
      </c>
    </row>
    <row r="14" spans="1:55" ht="120.75" customHeight="1" x14ac:dyDescent="0.2">
      <c r="A14" s="182"/>
      <c r="B14" s="583" t="str">
        <f>'3-IDENTIFICACIÓN DEL RIESGO'!B16</f>
        <v>Gestión del Modelo de Atención.</v>
      </c>
      <c r="C14" s="584">
        <v>5</v>
      </c>
      <c r="D14" s="582" t="str">
        <f>'3-IDENTIFICACIÓN DEL RIESGO'!N16</f>
        <v>Omitir o dilatar intencionalmente la gestión de PQRSD para beneficio propio o de terceros.</v>
      </c>
      <c r="E14" s="492" t="s">
        <v>661</v>
      </c>
      <c r="F14" s="582" t="str">
        <f>'3-IDENTIFICACIÓN DEL RIESGO'!H16</f>
        <v>1. Intereses económicos
2. Ofrecimiento de sobornos.
3. Temor por seguridad, amenazas</v>
      </c>
      <c r="G14" s="582" t="str">
        <f>'3-IDENTIFICACIÓN DEL RIESGO'!L16</f>
        <v>1. Perdida de la credibilidad institucional.
2. Investigaciones y sanciones.
3. Inoportunidad en el servicio al ciudadano.
4. perdida de recursos</v>
      </c>
      <c r="H14" s="572" t="str">
        <f>'4-VALORACIÓN DEL RIESGO'!G15</f>
        <v>Posible</v>
      </c>
      <c r="I14" s="572" t="str">
        <f>'4-VALORACIÓN DEL RIESGO'!AB15</f>
        <v>Catastrófico</v>
      </c>
      <c r="J14" s="572" t="str">
        <f>'4-VALORACIÓN DEL RIESGO'!AC15</f>
        <v>Extremo</v>
      </c>
      <c r="K14" s="573" t="s">
        <v>414</v>
      </c>
      <c r="L14" s="214" t="s">
        <v>724</v>
      </c>
      <c r="M14" s="149" t="str">
        <f>'5-CONTROLES'!L17</f>
        <v>Seguimiento a la gestión y respuesta de la PQRSDF</v>
      </c>
      <c r="N14" s="149" t="str">
        <f>'5-CONTROLES'!K17</f>
        <v>1. Informe de gestión de las PQRSDF.
2. Memorandos internos solicitando el informe.
3. Solicitud y envío de información mediante correos electrónicos.</v>
      </c>
      <c r="O14" s="149" t="str">
        <f>'5-CONTROLES'!F17</f>
        <v>SECRETARIA GENERAL</v>
      </c>
      <c r="P14" s="215" t="str">
        <f>'5-CONTROLES'!G17</f>
        <v>Trimestral</v>
      </c>
      <c r="Q14" s="149"/>
      <c r="R14" s="215" t="str">
        <f>'5-CONTROLES'!AB17</f>
        <v>Débil</v>
      </c>
      <c r="S14" s="215" t="str">
        <f>'5-CONTROLES'!AC17</f>
        <v>Fuerte</v>
      </c>
      <c r="T14" s="215" t="str">
        <f>'5-CONTROLES'!AD17</f>
        <v>Débil</v>
      </c>
      <c r="U14" s="576" t="str">
        <f>'5-CONTROLES'!AG17</f>
        <v>Débil</v>
      </c>
      <c r="V14" s="572" t="str">
        <f>'5-CONTROLES'!AI17</f>
        <v>Posible</v>
      </c>
      <c r="W14" s="572" t="str">
        <f>'5-CONTROLES'!AK17</f>
        <v>Catastrófico</v>
      </c>
      <c r="X14" s="572" t="str">
        <f>'5-CONTROLES'!AL17</f>
        <v>Extremo</v>
      </c>
      <c r="Y14" s="573" t="s">
        <v>214</v>
      </c>
      <c r="Z14" s="578" t="s">
        <v>725</v>
      </c>
      <c r="AA14" s="492" t="s">
        <v>726</v>
      </c>
      <c r="AB14" s="492" t="s">
        <v>727</v>
      </c>
      <c r="AC14" s="492" t="s">
        <v>728</v>
      </c>
      <c r="AD14" s="575">
        <v>1</v>
      </c>
      <c r="AE14" s="575">
        <v>1</v>
      </c>
      <c r="AF14" s="575">
        <v>1</v>
      </c>
      <c r="AG14" s="575">
        <v>1</v>
      </c>
      <c r="AH14" s="575">
        <v>1</v>
      </c>
      <c r="AI14" s="575">
        <v>1</v>
      </c>
      <c r="AJ14" s="575">
        <v>1</v>
      </c>
      <c r="AK14" s="575">
        <v>1</v>
      </c>
      <c r="AL14" s="575">
        <v>1</v>
      </c>
      <c r="AM14" s="575">
        <v>1</v>
      </c>
      <c r="AN14" s="575">
        <v>1</v>
      </c>
      <c r="AO14" s="575">
        <v>1</v>
      </c>
      <c r="AP14" s="577">
        <v>1</v>
      </c>
      <c r="AQ14" s="291"/>
      <c r="AR14" s="570" t="s">
        <v>1310</v>
      </c>
      <c r="AS14" s="568" t="s">
        <v>1300</v>
      </c>
    </row>
    <row r="15" spans="1:55" ht="409.5" customHeight="1" x14ac:dyDescent="0.2">
      <c r="A15" s="182"/>
      <c r="B15" s="579"/>
      <c r="C15" s="385"/>
      <c r="D15" s="385"/>
      <c r="E15" s="385"/>
      <c r="F15" s="385"/>
      <c r="G15" s="385"/>
      <c r="H15" s="385"/>
      <c r="I15" s="385"/>
      <c r="J15" s="385"/>
      <c r="K15" s="389"/>
      <c r="L15" s="214" t="s">
        <v>729</v>
      </c>
      <c r="M15" s="149" t="str">
        <f>'5-CONTROLES'!L18</f>
        <v>Informe de seguimiento a las PQRSDF por parte de la Oficina de Control Interno</v>
      </c>
      <c r="N15" s="149" t="str">
        <f>'5-CONTROLES'!K18</f>
        <v xml:space="preserve">1. Informe de gestión de las PQRSDF.
2. Memorandos internos solicitando el informe.
3. Solicitud y envío de información mediante correos electrónicos.
</v>
      </c>
      <c r="O15" s="149" t="str">
        <f>'5-CONTROLES'!F18</f>
        <v>Oficina de Control Interno</v>
      </c>
      <c r="P15" s="215" t="str">
        <f>'5-CONTROLES'!G18</f>
        <v>Semestral</v>
      </c>
      <c r="Q15" s="215"/>
      <c r="R15" s="215" t="str">
        <f>'5-CONTROLES'!AB18</f>
        <v>Débil</v>
      </c>
      <c r="S15" s="215" t="str">
        <f>'5-CONTROLES'!AC18</f>
        <v>Fuerte</v>
      </c>
      <c r="T15" s="215" t="str">
        <f>'5-CONTROLES'!AD18</f>
        <v>Débil</v>
      </c>
      <c r="U15" s="385"/>
      <c r="V15" s="385"/>
      <c r="W15" s="385"/>
      <c r="X15" s="385"/>
      <c r="Y15" s="389"/>
      <c r="Z15" s="383"/>
      <c r="AA15" s="385"/>
      <c r="AB15" s="385"/>
      <c r="AC15" s="385"/>
      <c r="AD15" s="385"/>
      <c r="AE15" s="385"/>
      <c r="AF15" s="385"/>
      <c r="AG15" s="385"/>
      <c r="AH15" s="385"/>
      <c r="AI15" s="385"/>
      <c r="AJ15" s="385"/>
      <c r="AK15" s="385"/>
      <c r="AL15" s="385"/>
      <c r="AM15" s="385"/>
      <c r="AN15" s="385"/>
      <c r="AO15" s="385"/>
      <c r="AP15" s="389"/>
      <c r="AQ15" s="291"/>
      <c r="AR15" s="570"/>
      <c r="AS15" s="569"/>
    </row>
    <row r="16" spans="1:55" ht="409.5" customHeight="1" x14ac:dyDescent="0.2">
      <c r="A16" s="182"/>
      <c r="B16" s="579"/>
      <c r="C16" s="584">
        <v>6</v>
      </c>
      <c r="D16" s="492" t="str">
        <f>'3-IDENTIFICACIÓN DEL RIESGO'!N17</f>
        <v>Solicitar y/o recibir dinero o cualquier otro beneficio personal a cambio de la promesa de éxito en la realización o priorización de un trámite.</v>
      </c>
      <c r="E16" s="492" t="s">
        <v>661</v>
      </c>
      <c r="F16" s="492" t="str">
        <f>'3-IDENTIFICACIÓN DEL RIESGO'!H17</f>
        <v>1. Amenazas
2. Sobornos.</v>
      </c>
      <c r="G16" s="492" t="str">
        <f>'3-IDENTIFICACIÓN DEL RIESGO'!L17</f>
        <v>1. Perdida de la credibilidad institucional.
2. Investigaciones y sanciones.
3. oportunidad para estafas a ciudadanos.
4. perdida de recursos</v>
      </c>
      <c r="H16" s="572" t="str">
        <f>'4-VALORACIÓN DEL RIESGO'!G16</f>
        <v>Posible</v>
      </c>
      <c r="I16" s="572" t="str">
        <f>'4-VALORACIÓN DEL RIESGO'!AB16</f>
        <v>Catastrófico</v>
      </c>
      <c r="J16" s="572" t="str">
        <f>'4-VALORACIÓN DEL RIESGO'!AC16</f>
        <v>Extremo</v>
      </c>
      <c r="K16" s="572" t="s">
        <v>414</v>
      </c>
      <c r="L16" s="210" t="s">
        <v>736</v>
      </c>
      <c r="M16" s="149" t="str">
        <f>'5-CONTROLES'!L19</f>
        <v>Aplicación de encuesta de satisfacción al ciudadano</v>
      </c>
      <c r="N16" s="149" t="str">
        <f>'5-CONTROLES'!K19</f>
        <v xml:space="preserve">Informe trimestral de evaluación de la satisfacción
</v>
      </c>
      <c r="O16" s="149" t="str">
        <f>'5-CONTROLES'!F19</f>
        <v>SECRETARIA GENERAL</v>
      </c>
      <c r="P16" s="215" t="str">
        <f>'5-CONTROLES'!G19</f>
        <v>Por demanda</v>
      </c>
      <c r="Q16" s="492" t="s">
        <v>737</v>
      </c>
      <c r="R16" s="215" t="str">
        <f>'5-CONTROLES'!AB19</f>
        <v>Fuerte</v>
      </c>
      <c r="S16" s="215" t="str">
        <f>'5-CONTROLES'!AC19</f>
        <v>Moderado</v>
      </c>
      <c r="T16" s="215" t="str">
        <f>'5-CONTROLES'!AD19</f>
        <v>Moderado</v>
      </c>
      <c r="U16" s="576" t="str">
        <f>'5-CONTROLES'!AG19</f>
        <v>Débil</v>
      </c>
      <c r="V16" s="572" t="str">
        <f>'5-CONTROLES'!AI19</f>
        <v>Posible</v>
      </c>
      <c r="W16" s="572" t="str">
        <f>'5-CONTROLES'!AK19</f>
        <v>Catastrófico</v>
      </c>
      <c r="X16" s="572" t="str">
        <f>'5-CONTROLES'!AL19</f>
        <v>Extremo</v>
      </c>
      <c r="Y16" s="572" t="s">
        <v>214</v>
      </c>
      <c r="Z16" s="584" t="s">
        <v>738</v>
      </c>
      <c r="AA16" s="492" t="s">
        <v>739</v>
      </c>
      <c r="AB16" s="492" t="s">
        <v>727</v>
      </c>
      <c r="AC16" s="492" t="s">
        <v>728</v>
      </c>
      <c r="AD16" s="575">
        <v>1</v>
      </c>
      <c r="AE16" s="575">
        <v>1</v>
      </c>
      <c r="AF16" s="575">
        <v>1</v>
      </c>
      <c r="AG16" s="575">
        <v>1</v>
      </c>
      <c r="AH16" s="575">
        <v>1</v>
      </c>
      <c r="AI16" s="575">
        <v>1</v>
      </c>
      <c r="AJ16" s="575">
        <v>1</v>
      </c>
      <c r="AK16" s="575">
        <v>1</v>
      </c>
      <c r="AL16" s="575">
        <v>1</v>
      </c>
      <c r="AM16" s="575">
        <v>1</v>
      </c>
      <c r="AN16" s="575">
        <v>1</v>
      </c>
      <c r="AO16" s="575">
        <v>1</v>
      </c>
      <c r="AP16" s="575">
        <v>1</v>
      </c>
      <c r="AQ16" s="291"/>
      <c r="AR16" s="570" t="s">
        <v>1311</v>
      </c>
      <c r="AS16" s="568" t="s">
        <v>1300</v>
      </c>
    </row>
    <row r="17" spans="1:45" ht="32.25" customHeight="1" x14ac:dyDescent="0.2">
      <c r="A17" s="182"/>
      <c r="B17" s="579"/>
      <c r="C17" s="465"/>
      <c r="D17" s="465"/>
      <c r="E17" s="465"/>
      <c r="F17" s="465"/>
      <c r="G17" s="465"/>
      <c r="H17" s="465"/>
      <c r="I17" s="465"/>
      <c r="J17" s="465"/>
      <c r="K17" s="465"/>
      <c r="L17" s="210" t="s">
        <v>742</v>
      </c>
      <c r="M17" s="149" t="str">
        <f>'5-CONTROLES'!L20</f>
        <v>Campaña de sensibilizaicón frente a los trámites de la ciudadanía de la Agencia</v>
      </c>
      <c r="N17" s="149" t="str">
        <f>'5-CONTROLES'!K20</f>
        <v>Número de mensajes enviados</v>
      </c>
      <c r="O17" s="149" t="str">
        <f>'5-CONTROLES'!F20</f>
        <v>SECRETARIA GENERAL</v>
      </c>
      <c r="P17" s="215" t="str">
        <f>'5-CONTROLES'!G20</f>
        <v>Por programación</v>
      </c>
      <c r="Q17" s="465"/>
      <c r="R17" s="215" t="str">
        <f>'5-CONTROLES'!AB20</f>
        <v>Débil</v>
      </c>
      <c r="S17" s="215" t="str">
        <f>'5-CONTROLES'!AC20</f>
        <v>Moderado</v>
      </c>
      <c r="T17" s="215" t="str">
        <f>'5-CONTROLES'!AD20</f>
        <v>Débil</v>
      </c>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291"/>
      <c r="AR17" s="570"/>
      <c r="AS17" s="571"/>
    </row>
    <row r="18" spans="1:45" ht="25.5" customHeight="1" x14ac:dyDescent="0.2">
      <c r="A18" s="182"/>
      <c r="B18" s="579"/>
      <c r="C18" s="385"/>
      <c r="D18" s="385"/>
      <c r="E18" s="385"/>
      <c r="F18" s="385"/>
      <c r="G18" s="385"/>
      <c r="H18" s="385"/>
      <c r="I18" s="385"/>
      <c r="J18" s="385"/>
      <c r="K18" s="385"/>
      <c r="L18" s="210" t="s">
        <v>745</v>
      </c>
      <c r="M18" s="149" t="str">
        <f>'5-CONTROLES'!L21</f>
        <v>Protocolo de atención en el canal telefónico que incluya libreto frente a los trámites</v>
      </c>
      <c r="N18" s="149" t="str">
        <f>'5-CONTROLES'!K21</f>
        <v>Grabación de la llamada en CallCenter</v>
      </c>
      <c r="O18" s="149" t="str">
        <f>'5-CONTROLES'!F21</f>
        <v>SECRETARIA GENERAL</v>
      </c>
      <c r="P18" s="215" t="str">
        <f>'5-CONTROLES'!G21</f>
        <v>Por demanda</v>
      </c>
      <c r="Q18" s="385"/>
      <c r="R18" s="215" t="str">
        <f>'5-CONTROLES'!AB21</f>
        <v>Débil</v>
      </c>
      <c r="S18" s="215" t="str">
        <f>'5-CONTROLES'!AC21</f>
        <v>Moderado</v>
      </c>
      <c r="T18" s="215" t="str">
        <f>'5-CONTROLES'!AD21</f>
        <v>Débil</v>
      </c>
      <c r="U18" s="385"/>
      <c r="V18" s="385"/>
      <c r="W18" s="385"/>
      <c r="X18" s="385"/>
      <c r="Y18" s="385"/>
      <c r="Z18" s="385"/>
      <c r="AA18" s="385"/>
      <c r="AB18" s="385"/>
      <c r="AC18" s="385"/>
      <c r="AD18" s="385"/>
      <c r="AE18" s="385"/>
      <c r="AF18" s="385"/>
      <c r="AG18" s="385"/>
      <c r="AH18" s="385"/>
      <c r="AI18" s="385"/>
      <c r="AJ18" s="385"/>
      <c r="AK18" s="385"/>
      <c r="AL18" s="385"/>
      <c r="AM18" s="385"/>
      <c r="AN18" s="385"/>
      <c r="AO18" s="385"/>
      <c r="AP18" s="385"/>
      <c r="AQ18" s="291"/>
      <c r="AR18" s="570"/>
      <c r="AS18" s="569"/>
    </row>
    <row r="19" spans="1:45" ht="12.75" customHeight="1" x14ac:dyDescent="0.2">
      <c r="A19" s="182"/>
      <c r="B19" s="383"/>
      <c r="C19" s="210">
        <v>7</v>
      </c>
      <c r="D19" s="224" t="str">
        <f>'3-IDENTIFICACIÓN DEL RIESGO'!N18</f>
        <v>Riesgo 7 unificado al riesgo 6 por solicitud de Memorando 20196000056993</v>
      </c>
      <c r="E19" s="599"/>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3"/>
      <c r="AQ19" s="291"/>
      <c r="AR19" s="303"/>
      <c r="AS19" s="294"/>
    </row>
    <row r="20" spans="1:45" ht="72.75" customHeight="1" x14ac:dyDescent="0.2">
      <c r="A20" s="182"/>
      <c r="B20" s="585" t="str">
        <f>'3-IDENTIFICACIÓN DEL RIESGO'!B19</f>
        <v>Planificación del Ordenamiento Social de la Propiedad</v>
      </c>
      <c r="C20" s="584">
        <v>8</v>
      </c>
      <c r="D20" s="582" t="str">
        <f>'3-IDENTIFICACIÓN DEL RIESGO'!N19</f>
        <v>Alterar u omitir la información física o jurídica de los predios durante la Formulación e implementación de la Ruta de Planes de Ordenamiento Social de la Propiedad, para favorecer a terceros.</v>
      </c>
      <c r="E20" s="492" t="s">
        <v>661</v>
      </c>
      <c r="F20" s="492" t="str">
        <f>'3-IDENTIFICACIÓN DEL RIESGO'!H19</f>
        <v>1. Debilidad en procedimientos de auditoria.
2 presiones de grupos externos
3. Presencia de intereses políticos</v>
      </c>
      <c r="G20" s="492" t="str">
        <f>'3-IDENTIFICACIÓN DEL RIESGO'!L19</f>
        <v>1. Investigaciones y sanciones.
2. Detrimento patrimonial
3. Perdida de credibilidad institucional</v>
      </c>
      <c r="H20" s="572" t="str">
        <f>'4-VALORACIÓN DEL RIESGO'!G18</f>
        <v>Posible</v>
      </c>
      <c r="I20" s="572" t="str">
        <f>'4-VALORACIÓN DEL RIESGO'!AB18</f>
        <v>Catastrófico</v>
      </c>
      <c r="J20" s="572" t="str">
        <f>'4-VALORACIÓN DEL RIESGO'!AC18</f>
        <v>Extremo</v>
      </c>
      <c r="K20" s="573" t="s">
        <v>414</v>
      </c>
      <c r="L20" s="578" t="s">
        <v>753</v>
      </c>
      <c r="M20" s="492" t="str">
        <f>'5-CONTROLES'!L23</f>
        <v>Promoción de la participación comunitaria  y presentación de  resultados de la formulación e implementación de los POSPR, de  cara al ciudadano,  en los municipios programados para la formulación e implementación de POSPR.</v>
      </c>
      <c r="N20" s="492" t="str">
        <f>'5-CONTROLES'!K23</f>
        <v>Listado de asistencia de actividades de participación comunitaria</v>
      </c>
      <c r="O20" s="582" t="str">
        <f>'5-CONTROLES'!F23</f>
        <v>Dirección de Gestión del Ordenamiento Social de la Propiedad Rural - Subdirección de Planeación Operativa</v>
      </c>
      <c r="P20" s="576" t="str">
        <f>'5-CONTROLES'!G23</f>
        <v>Trimestral</v>
      </c>
      <c r="Q20" s="492" t="s">
        <v>761</v>
      </c>
      <c r="R20" s="576" t="str">
        <f>'5-CONTROLES'!AB23</f>
        <v>Fuerte</v>
      </c>
      <c r="S20" s="576" t="str">
        <f>'5-CONTROLES'!AC23</f>
        <v>Fuerte</v>
      </c>
      <c r="T20" s="576" t="str">
        <f>'5-CONTROLES'!AD23</f>
        <v>Fuerte</v>
      </c>
      <c r="U20" s="576" t="str">
        <f>'5-CONTROLES'!AG23</f>
        <v>Fuerte</v>
      </c>
      <c r="V20" s="572" t="str">
        <f>'5-CONTROLES'!AI23</f>
        <v>Improbable</v>
      </c>
      <c r="W20" s="572" t="str">
        <f>'5-CONTROLES'!AK23</f>
        <v>Catastrófico</v>
      </c>
      <c r="X20" s="572" t="str">
        <f>'5-CONTROLES'!AL23</f>
        <v>Extremo</v>
      </c>
      <c r="Y20" s="573" t="s">
        <v>214</v>
      </c>
      <c r="Z20" s="578" t="s">
        <v>762</v>
      </c>
      <c r="AA20" s="492" t="s">
        <v>763</v>
      </c>
      <c r="AB20" s="582" t="s">
        <v>764</v>
      </c>
      <c r="AC20" s="149" t="s">
        <v>765</v>
      </c>
      <c r="AD20" s="215">
        <v>22</v>
      </c>
      <c r="AE20" s="215"/>
      <c r="AF20" s="215"/>
      <c r="AG20" s="215">
        <v>4</v>
      </c>
      <c r="AH20" s="215"/>
      <c r="AI20" s="215"/>
      <c r="AJ20" s="215">
        <v>6</v>
      </c>
      <c r="AK20" s="215"/>
      <c r="AL20" s="215"/>
      <c r="AM20" s="215">
        <v>6</v>
      </c>
      <c r="AN20" s="215"/>
      <c r="AO20" s="215"/>
      <c r="AP20" s="216">
        <v>6</v>
      </c>
      <c r="AQ20" s="291"/>
      <c r="AR20" s="181" t="s">
        <v>1319</v>
      </c>
      <c r="AS20" s="294" t="s">
        <v>157</v>
      </c>
    </row>
    <row r="21" spans="1:45" ht="61.5" customHeight="1" x14ac:dyDescent="0.2">
      <c r="A21" s="182"/>
      <c r="B21" s="579"/>
      <c r="C21" s="465"/>
      <c r="D21" s="465"/>
      <c r="E21" s="465"/>
      <c r="F21" s="465"/>
      <c r="G21" s="465"/>
      <c r="H21" s="465"/>
      <c r="I21" s="465"/>
      <c r="J21" s="465"/>
      <c r="K21" s="591"/>
      <c r="L21" s="579"/>
      <c r="M21" s="465"/>
      <c r="N21" s="465"/>
      <c r="O21" s="465"/>
      <c r="P21" s="465"/>
      <c r="Q21" s="465"/>
      <c r="R21" s="465"/>
      <c r="S21" s="465"/>
      <c r="T21" s="465"/>
      <c r="U21" s="465"/>
      <c r="V21" s="465"/>
      <c r="W21" s="465"/>
      <c r="X21" s="465"/>
      <c r="Y21" s="591"/>
      <c r="Z21" s="383"/>
      <c r="AA21" s="385"/>
      <c r="AB21" s="385"/>
      <c r="AC21" s="149" t="s">
        <v>766</v>
      </c>
      <c r="AD21" s="215">
        <v>8</v>
      </c>
      <c r="AE21" s="215"/>
      <c r="AF21" s="215"/>
      <c r="AG21" s="215"/>
      <c r="AH21" s="215"/>
      <c r="AI21" s="215"/>
      <c r="AJ21" s="215"/>
      <c r="AK21" s="215"/>
      <c r="AL21" s="215"/>
      <c r="AM21" s="215">
        <v>2</v>
      </c>
      <c r="AN21" s="215"/>
      <c r="AO21" s="215"/>
      <c r="AP21" s="216">
        <v>6</v>
      </c>
      <c r="AQ21" s="291"/>
      <c r="AR21" s="181" t="s">
        <v>1319</v>
      </c>
      <c r="AS21" s="294" t="s">
        <v>157</v>
      </c>
    </row>
    <row r="22" spans="1:45" ht="63.75" customHeight="1" x14ac:dyDescent="0.2">
      <c r="A22" s="182"/>
      <c r="B22" s="579"/>
      <c r="C22" s="465"/>
      <c r="D22" s="465"/>
      <c r="E22" s="465"/>
      <c r="F22" s="465"/>
      <c r="G22" s="465"/>
      <c r="H22" s="465"/>
      <c r="I22" s="465"/>
      <c r="J22" s="465"/>
      <c r="K22" s="591"/>
      <c r="L22" s="579"/>
      <c r="M22" s="465"/>
      <c r="N22" s="465"/>
      <c r="O22" s="465"/>
      <c r="P22" s="465"/>
      <c r="Q22" s="465"/>
      <c r="R22" s="465"/>
      <c r="S22" s="465"/>
      <c r="T22" s="465"/>
      <c r="U22" s="465"/>
      <c r="V22" s="465"/>
      <c r="W22" s="465"/>
      <c r="X22" s="465"/>
      <c r="Y22" s="591"/>
      <c r="Z22" s="214" t="s">
        <v>767</v>
      </c>
      <c r="AA22" s="149" t="s">
        <v>769</v>
      </c>
      <c r="AB22" s="181" t="s">
        <v>770</v>
      </c>
      <c r="AC22" s="149" t="s">
        <v>771</v>
      </c>
      <c r="AD22" s="215">
        <v>22</v>
      </c>
      <c r="AE22" s="215"/>
      <c r="AF22" s="215"/>
      <c r="AG22" s="215">
        <v>4</v>
      </c>
      <c r="AH22" s="215"/>
      <c r="AI22" s="215"/>
      <c r="AJ22" s="215">
        <v>6</v>
      </c>
      <c r="AK22" s="215"/>
      <c r="AL22" s="215"/>
      <c r="AM22" s="215">
        <v>6</v>
      </c>
      <c r="AN22" s="215"/>
      <c r="AO22" s="215"/>
      <c r="AP22" s="216">
        <v>6</v>
      </c>
      <c r="AQ22" s="291"/>
      <c r="AR22" s="181" t="s">
        <v>1320</v>
      </c>
      <c r="AS22" s="294" t="s">
        <v>157</v>
      </c>
    </row>
    <row r="23" spans="1:45" ht="54" customHeight="1" x14ac:dyDescent="0.2">
      <c r="A23" s="182"/>
      <c r="B23" s="579"/>
      <c r="C23" s="465"/>
      <c r="D23" s="465"/>
      <c r="E23" s="465"/>
      <c r="F23" s="465"/>
      <c r="G23" s="465"/>
      <c r="H23" s="465"/>
      <c r="I23" s="465"/>
      <c r="J23" s="465"/>
      <c r="K23" s="591"/>
      <c r="L23" s="579"/>
      <c r="M23" s="465"/>
      <c r="N23" s="465"/>
      <c r="O23" s="465"/>
      <c r="P23" s="465"/>
      <c r="Q23" s="465"/>
      <c r="R23" s="465"/>
      <c r="S23" s="465"/>
      <c r="T23" s="465"/>
      <c r="U23" s="465"/>
      <c r="V23" s="465"/>
      <c r="W23" s="465"/>
      <c r="X23" s="465"/>
      <c r="Y23" s="591"/>
      <c r="Z23" s="214" t="s">
        <v>777</v>
      </c>
      <c r="AA23" s="149" t="s">
        <v>778</v>
      </c>
      <c r="AB23" s="181" t="s">
        <v>770</v>
      </c>
      <c r="AC23" s="149" t="s">
        <v>779</v>
      </c>
      <c r="AD23" s="225">
        <v>1</v>
      </c>
      <c r="AE23" s="225"/>
      <c r="AF23" s="225"/>
      <c r="AG23" s="225">
        <v>1</v>
      </c>
      <c r="AH23" s="225"/>
      <c r="AI23" s="225"/>
      <c r="AJ23" s="225">
        <v>1</v>
      </c>
      <c r="AK23" s="225"/>
      <c r="AL23" s="225"/>
      <c r="AM23" s="225">
        <v>1</v>
      </c>
      <c r="AN23" s="225"/>
      <c r="AO23" s="225"/>
      <c r="AP23" s="226">
        <v>1</v>
      </c>
      <c r="AQ23" s="291"/>
      <c r="AR23" s="181" t="s">
        <v>1321</v>
      </c>
      <c r="AS23" s="294" t="s">
        <v>1300</v>
      </c>
    </row>
    <row r="24" spans="1:45" ht="74.25" customHeight="1" x14ac:dyDescent="0.2">
      <c r="A24" s="182"/>
      <c r="B24" s="579"/>
      <c r="C24" s="465"/>
      <c r="D24" s="465"/>
      <c r="E24" s="465"/>
      <c r="F24" s="465"/>
      <c r="G24" s="465"/>
      <c r="H24" s="465"/>
      <c r="I24" s="465"/>
      <c r="J24" s="465"/>
      <c r="K24" s="591"/>
      <c r="L24" s="579"/>
      <c r="M24" s="465"/>
      <c r="N24" s="465"/>
      <c r="O24" s="465"/>
      <c r="P24" s="465"/>
      <c r="Q24" s="465"/>
      <c r="R24" s="465"/>
      <c r="S24" s="465"/>
      <c r="T24" s="465"/>
      <c r="U24" s="465"/>
      <c r="V24" s="465"/>
      <c r="W24" s="465"/>
      <c r="X24" s="465"/>
      <c r="Y24" s="591"/>
      <c r="Z24" s="214" t="s">
        <v>780</v>
      </c>
      <c r="AA24" s="149" t="s">
        <v>781</v>
      </c>
      <c r="AB24" s="181" t="s">
        <v>770</v>
      </c>
      <c r="AC24" s="149" t="s">
        <v>782</v>
      </c>
      <c r="AD24" s="215">
        <v>18</v>
      </c>
      <c r="AE24" s="215"/>
      <c r="AF24" s="215"/>
      <c r="AG24" s="215">
        <v>8</v>
      </c>
      <c r="AH24" s="215"/>
      <c r="AI24" s="215"/>
      <c r="AJ24" s="215">
        <v>10</v>
      </c>
      <c r="AK24" s="215"/>
      <c r="AL24" s="215"/>
      <c r="AM24" s="215"/>
      <c r="AN24" s="215"/>
      <c r="AO24" s="215"/>
      <c r="AP24" s="216"/>
      <c r="AQ24" s="291"/>
      <c r="AR24" s="181" t="s">
        <v>1322</v>
      </c>
      <c r="AS24" s="294" t="s">
        <v>1301</v>
      </c>
    </row>
    <row r="25" spans="1:45" ht="72.75" customHeight="1" x14ac:dyDescent="0.2">
      <c r="A25" s="182"/>
      <c r="B25" s="579"/>
      <c r="C25" s="385"/>
      <c r="D25" s="385"/>
      <c r="E25" s="385"/>
      <c r="F25" s="385"/>
      <c r="G25" s="385"/>
      <c r="H25" s="385"/>
      <c r="I25" s="385"/>
      <c r="J25" s="385"/>
      <c r="K25" s="389"/>
      <c r="L25" s="383"/>
      <c r="M25" s="385"/>
      <c r="N25" s="385"/>
      <c r="O25" s="385"/>
      <c r="P25" s="385"/>
      <c r="Q25" s="385"/>
      <c r="R25" s="385"/>
      <c r="S25" s="385"/>
      <c r="T25" s="385"/>
      <c r="U25" s="385"/>
      <c r="V25" s="385"/>
      <c r="W25" s="385"/>
      <c r="X25" s="385"/>
      <c r="Y25" s="389"/>
      <c r="Z25" s="214" t="s">
        <v>783</v>
      </c>
      <c r="AA25" s="149" t="s">
        <v>784</v>
      </c>
      <c r="AB25" s="181" t="s">
        <v>770</v>
      </c>
      <c r="AC25" s="149" t="s">
        <v>785</v>
      </c>
      <c r="AD25" s="225">
        <v>1</v>
      </c>
      <c r="AE25" s="215"/>
      <c r="AF25" s="215"/>
      <c r="AG25" s="227">
        <v>1</v>
      </c>
      <c r="AH25" s="215"/>
      <c r="AI25" s="215"/>
      <c r="AJ25" s="227">
        <v>1</v>
      </c>
      <c r="AK25" s="215"/>
      <c r="AL25" s="215"/>
      <c r="AM25" s="227">
        <v>1</v>
      </c>
      <c r="AN25" s="215"/>
      <c r="AO25" s="215"/>
      <c r="AP25" s="228">
        <v>1</v>
      </c>
      <c r="AQ25" s="291"/>
      <c r="AR25" s="181" t="s">
        <v>1323</v>
      </c>
      <c r="AS25" s="294" t="s">
        <v>1300</v>
      </c>
    </row>
    <row r="26" spans="1:45" ht="85.5" customHeight="1" x14ac:dyDescent="0.2">
      <c r="A26" s="182"/>
      <c r="B26" s="579"/>
      <c r="C26" s="584">
        <v>9</v>
      </c>
      <c r="D26" s="582" t="str">
        <f>'3-IDENTIFICACIÓN DEL RIESGO'!N20</f>
        <v>Servidor público, colaboradores de la ANT o de los operadores, solicita o recibe dadivas  por diligenciamiento o entrega del Formulario de Inscripción de Sujetos de Ordenamiento o por inscripción en el Registro de Sujetos de Ordenamiento</v>
      </c>
      <c r="E26" s="492" t="s">
        <v>661</v>
      </c>
      <c r="F26" s="582" t="str">
        <f>'3-IDENTIFICACIÓN DEL RIESGO'!H20</f>
        <v>1. Falta de ética profesional del funcionario o personal vinculado a la entidad.
2. Falta de controles en el manejo de la información 
3. Desconocimiento de la normatividad y lineamientos establecidos para el desarrollo del registro de sujetos de ordenamiento</v>
      </c>
      <c r="G26" s="582" t="str">
        <f>'3-IDENTIFICACIÓN DEL RIESGO'!L20</f>
        <v>1. Deterioro de la imagen institucional.
2. Hallazgos, observaciones y/o acciones sancionatorias por parte de los organismos de control.
3. Acciones Judiciales en contra de la ANT.</v>
      </c>
      <c r="H26" s="572" t="str">
        <f>'4-VALORACIÓN DEL RIESGO'!G19</f>
        <v>Rara Vez</v>
      </c>
      <c r="I26" s="572" t="str">
        <f>'4-VALORACIÓN DEL RIESGO'!AB19</f>
        <v>Catastrófico</v>
      </c>
      <c r="J26" s="572" t="str">
        <f>'4-VALORACIÓN DEL RIESGO'!AC19</f>
        <v>Extremo</v>
      </c>
      <c r="K26" s="573" t="s">
        <v>414</v>
      </c>
      <c r="L26" s="214" t="s">
        <v>793</v>
      </c>
      <c r="M26" s="149" t="str">
        <f>'5-CONTROLES'!L24</f>
        <v xml:space="preserve">Se cuenta con  auditoria en el SIT  para contar con la trazabilidad de las modificaciones realizadas dentro del Registro de Sujetos de Ordenamiento </v>
      </c>
      <c r="N26" s="149" t="str">
        <f>'5-CONTROLES'!K24</f>
        <v>Caso en Aranda, con la solución del incidente o creación del usuario</v>
      </c>
      <c r="O26" s="149" t="str">
        <f>'5-CONTROLES'!F24</f>
        <v xml:space="preserve">Contratista Subdirección Sistemas de Información de Tierras </v>
      </c>
      <c r="P26" s="215" t="str">
        <f>'5-CONTROLES'!G24</f>
        <v>Por solicitud</v>
      </c>
      <c r="Q26" s="149" t="s">
        <v>794</v>
      </c>
      <c r="R26" s="229" t="str">
        <f>'5-CONTROLES'!AB24</f>
        <v>Fuerte</v>
      </c>
      <c r="S26" s="229" t="str">
        <f>'5-CONTROLES'!AC24</f>
        <v>Fuerte</v>
      </c>
      <c r="T26" s="229" t="str">
        <f>'5-CONTROLES'!AD24</f>
        <v>Fuerte</v>
      </c>
      <c r="U26" s="576" t="str">
        <f>'5-CONTROLES'!AG24</f>
        <v>Fuerte</v>
      </c>
      <c r="V26" s="572" t="str">
        <f>'5-CONTROLES'!AI24</f>
        <v>Rara Vez</v>
      </c>
      <c r="W26" s="572" t="str">
        <f>'5-CONTROLES'!AK24</f>
        <v>Catastrófico</v>
      </c>
      <c r="X26" s="572" t="str">
        <f>'5-CONTROLES'!AL24</f>
        <v>Extremo</v>
      </c>
      <c r="Y26" s="573" t="s">
        <v>214</v>
      </c>
      <c r="Z26" s="214" t="s">
        <v>795</v>
      </c>
      <c r="AA26" s="149" t="s">
        <v>796</v>
      </c>
      <c r="AB26" s="149" t="s">
        <v>797</v>
      </c>
      <c r="AC26" s="149" t="s">
        <v>798</v>
      </c>
      <c r="AD26" s="215">
        <v>3</v>
      </c>
      <c r="AE26" s="215"/>
      <c r="AF26" s="215"/>
      <c r="AG26" s="215"/>
      <c r="AH26" s="215">
        <v>1</v>
      </c>
      <c r="AI26" s="215"/>
      <c r="AJ26" s="215"/>
      <c r="AK26" s="215"/>
      <c r="AL26" s="215">
        <v>1</v>
      </c>
      <c r="AM26" s="215"/>
      <c r="AN26" s="215"/>
      <c r="AO26" s="215"/>
      <c r="AP26" s="216">
        <v>1</v>
      </c>
      <c r="AQ26" s="291"/>
      <c r="AR26" s="181" t="s">
        <v>1324</v>
      </c>
      <c r="AS26" s="294" t="s">
        <v>1300</v>
      </c>
    </row>
    <row r="27" spans="1:45" ht="51" x14ac:dyDescent="0.2">
      <c r="A27" s="182"/>
      <c r="B27" s="579"/>
      <c r="C27" s="385"/>
      <c r="D27" s="385"/>
      <c r="E27" s="385"/>
      <c r="F27" s="385"/>
      <c r="G27" s="385"/>
      <c r="H27" s="385"/>
      <c r="I27" s="385"/>
      <c r="J27" s="385"/>
      <c r="K27" s="389"/>
      <c r="L27" s="214" t="s">
        <v>799</v>
      </c>
      <c r="M27" s="149" t="str">
        <f>'5-CONTROLES'!L25</f>
        <v>Acceso controlado a la información a través de permisos en las diferentes plataformas tecnologías dispuestas para el Procedimiento de Registro de sujetos de Ordenamiento</v>
      </c>
      <c r="N27" s="149" t="str">
        <f>'5-CONTROLES'!K25</f>
        <v>Reporte de usuarios RESO con permisos asignados</v>
      </c>
      <c r="O27" s="149" t="str">
        <f>'5-CONTROLES'!F25</f>
        <v>Técnico Asistencia Subdirección Sistemas de Información de Tierras  / Contratista Subdirección Sistemas de Información de Tierras  / Contratistas Secretaría General.</v>
      </c>
      <c r="P27" s="215" t="str">
        <f>'5-CONTROLES'!G25</f>
        <v>Permanente</v>
      </c>
      <c r="Q27" s="149" t="s">
        <v>801</v>
      </c>
      <c r="R27" s="229" t="str">
        <f>'5-CONTROLES'!AB25</f>
        <v>Fuerte</v>
      </c>
      <c r="S27" s="229" t="str">
        <f>'5-CONTROLES'!AC25</f>
        <v>Fuerte</v>
      </c>
      <c r="T27" s="229" t="str">
        <f>'5-CONTROLES'!AD25</f>
        <v>Fuerte</v>
      </c>
      <c r="U27" s="385"/>
      <c r="V27" s="385"/>
      <c r="W27" s="385"/>
      <c r="X27" s="385"/>
      <c r="Y27" s="389"/>
      <c r="Z27" s="214" t="s">
        <v>804</v>
      </c>
      <c r="AA27" s="149" t="s">
        <v>806</v>
      </c>
      <c r="AB27" s="149" t="s">
        <v>797</v>
      </c>
      <c r="AC27" s="149" t="s">
        <v>808</v>
      </c>
      <c r="AD27" s="215">
        <v>11</v>
      </c>
      <c r="AE27" s="215"/>
      <c r="AF27" s="215">
        <v>1</v>
      </c>
      <c r="AG27" s="215">
        <v>1</v>
      </c>
      <c r="AH27" s="215">
        <v>1</v>
      </c>
      <c r="AI27" s="215">
        <v>1</v>
      </c>
      <c r="AJ27" s="215">
        <v>1</v>
      </c>
      <c r="AK27" s="215">
        <v>1</v>
      </c>
      <c r="AL27" s="215">
        <v>1</v>
      </c>
      <c r="AM27" s="215">
        <v>1</v>
      </c>
      <c r="AN27" s="215">
        <v>1</v>
      </c>
      <c r="AO27" s="215">
        <v>1</v>
      </c>
      <c r="AP27" s="216">
        <v>1</v>
      </c>
      <c r="AQ27" s="291"/>
      <c r="AR27" s="181" t="s">
        <v>1325</v>
      </c>
      <c r="AS27" s="294" t="s">
        <v>1301</v>
      </c>
    </row>
    <row r="28" spans="1:45" ht="25.5" customHeight="1" x14ac:dyDescent="0.2">
      <c r="A28" s="182"/>
      <c r="B28" s="579"/>
      <c r="C28" s="584">
        <v>10</v>
      </c>
      <c r="D28" s="582" t="str">
        <f>'3-IDENTIFICACIÓN DEL RIESGO'!N21</f>
        <v>Alterar u omitir información en desarrollo del procedimiento de Registro de Sujetos de Ordenamiento, para favorecer a terceros.</v>
      </c>
      <c r="E28" s="492" t="s">
        <v>661</v>
      </c>
      <c r="F28" s="582" t="str">
        <f>'3-IDENTIFICACIÓN DEL RIESGO'!H21</f>
        <v>1. Desconocimiento de la normatividad y lineamientos establecidos para el desarrollo del registro de sujetos de ordenamiento</v>
      </c>
      <c r="G28" s="582" t="str">
        <f>'3-IDENTIFICACIÓN DEL RIESGO'!L21</f>
        <v>1. Pérdida de la credibilidad institucional.
2. Investigaciones y sanciones.
3. Demandas contra la entidad y/o funcionarios</v>
      </c>
      <c r="H28" s="572" t="str">
        <f>'4-VALORACIÓN DEL RIESGO'!G20</f>
        <v>Rara Vez</v>
      </c>
      <c r="I28" s="572" t="str">
        <f>'4-VALORACIÓN DEL RIESGO'!AB20</f>
        <v>Catastrófico</v>
      </c>
      <c r="J28" s="572" t="str">
        <f>'4-VALORACIÓN DEL RIESGO'!AC20</f>
        <v>Extremo</v>
      </c>
      <c r="K28" s="573" t="s">
        <v>414</v>
      </c>
      <c r="L28" s="578" t="s">
        <v>810</v>
      </c>
      <c r="M28" s="492" t="str">
        <f>'5-CONTROLES'!L26</f>
        <v>Verificación de acuerdos de confidencialidad debidamente diligenciados</v>
      </c>
      <c r="N28" s="492" t="str">
        <f>'5-CONTROLES'!K26</f>
        <v>Acuerdo de confidencialidad diligenciado</v>
      </c>
      <c r="O28" s="580" t="str">
        <f>'5-CONTROLES'!F26</f>
        <v>Técnico Asistencia Subdirección Sistemas de Información de Tierras  / Contratista Subdirección Sistemas de Información de Tierras  / Contratistas Secretaría General.</v>
      </c>
      <c r="P28" s="492" t="str">
        <f>'5-CONTROLES'!G26</f>
        <v>Permanente</v>
      </c>
      <c r="Q28" s="492" t="s">
        <v>811</v>
      </c>
      <c r="R28" s="581" t="str">
        <f>'5-CONTROLES'!AB26</f>
        <v>Fuerte</v>
      </c>
      <c r="S28" s="581" t="str">
        <f>'5-CONTROLES'!AC26</f>
        <v>Fuerte</v>
      </c>
      <c r="T28" s="581" t="str">
        <f>'5-CONTROLES'!AD26</f>
        <v>Fuerte</v>
      </c>
      <c r="U28" s="581" t="str">
        <f>'5-CONTROLES'!AG26</f>
        <v>Fuerte</v>
      </c>
      <c r="V28" s="574" t="str">
        <f>'5-CONTROLES'!AI26</f>
        <v>Rara Vez</v>
      </c>
      <c r="W28" s="574" t="str">
        <f>'5-CONTROLES'!AK26</f>
        <v>Catastrófico</v>
      </c>
      <c r="X28" s="574" t="str">
        <f>'5-CONTROLES'!AL26</f>
        <v>Extremo</v>
      </c>
      <c r="Y28" s="573" t="s">
        <v>812</v>
      </c>
      <c r="Z28" s="214" t="s">
        <v>813</v>
      </c>
      <c r="AA28" s="215" t="s">
        <v>814</v>
      </c>
      <c r="AB28" s="149" t="s">
        <v>797</v>
      </c>
      <c r="AC28" s="149" t="s">
        <v>815</v>
      </c>
      <c r="AD28" s="215">
        <v>12</v>
      </c>
      <c r="AE28" s="215">
        <v>1</v>
      </c>
      <c r="AF28" s="215">
        <v>1</v>
      </c>
      <c r="AG28" s="215">
        <v>1</v>
      </c>
      <c r="AH28" s="215">
        <v>1</v>
      </c>
      <c r="AI28" s="215">
        <v>1</v>
      </c>
      <c r="AJ28" s="215">
        <v>1</v>
      </c>
      <c r="AK28" s="215">
        <v>1</v>
      </c>
      <c r="AL28" s="215">
        <v>1</v>
      </c>
      <c r="AM28" s="215">
        <v>1</v>
      </c>
      <c r="AN28" s="215">
        <v>1</v>
      </c>
      <c r="AO28" s="215">
        <v>1</v>
      </c>
      <c r="AP28" s="216">
        <v>1</v>
      </c>
      <c r="AQ28" s="291"/>
      <c r="AR28" s="298" t="s">
        <v>1326</v>
      </c>
      <c r="AS28" s="294" t="s">
        <v>1300</v>
      </c>
    </row>
    <row r="29" spans="1:45" ht="43.5" customHeight="1" x14ac:dyDescent="0.2">
      <c r="A29" s="182"/>
      <c r="B29" s="383"/>
      <c r="C29" s="385"/>
      <c r="D29" s="385"/>
      <c r="E29" s="385"/>
      <c r="F29" s="385"/>
      <c r="G29" s="385"/>
      <c r="H29" s="385"/>
      <c r="I29" s="385"/>
      <c r="J29" s="385"/>
      <c r="K29" s="389"/>
      <c r="L29" s="383"/>
      <c r="M29" s="385"/>
      <c r="N29" s="385"/>
      <c r="O29" s="385"/>
      <c r="P29" s="385"/>
      <c r="Q29" s="385"/>
      <c r="R29" s="385"/>
      <c r="S29" s="385"/>
      <c r="T29" s="385"/>
      <c r="U29" s="385"/>
      <c r="V29" s="385"/>
      <c r="W29" s="385"/>
      <c r="X29" s="385"/>
      <c r="Y29" s="389"/>
      <c r="Z29" s="214" t="s">
        <v>816</v>
      </c>
      <c r="AA29" s="149" t="s">
        <v>806</v>
      </c>
      <c r="AB29" s="149" t="s">
        <v>817</v>
      </c>
      <c r="AC29" s="149" t="s">
        <v>808</v>
      </c>
      <c r="AD29" s="215">
        <v>11</v>
      </c>
      <c r="AE29" s="215"/>
      <c r="AF29" s="215">
        <v>1</v>
      </c>
      <c r="AG29" s="215">
        <v>1</v>
      </c>
      <c r="AH29" s="215">
        <v>1</v>
      </c>
      <c r="AI29" s="215">
        <v>1</v>
      </c>
      <c r="AJ29" s="215">
        <v>1</v>
      </c>
      <c r="AK29" s="215">
        <v>1</v>
      </c>
      <c r="AL29" s="215">
        <v>1</v>
      </c>
      <c r="AM29" s="215">
        <v>1</v>
      </c>
      <c r="AN29" s="215">
        <v>1</v>
      </c>
      <c r="AO29" s="215">
        <v>1</v>
      </c>
      <c r="AP29" s="216">
        <v>1</v>
      </c>
      <c r="AQ29" s="291"/>
      <c r="AR29" s="181" t="s">
        <v>1325</v>
      </c>
      <c r="AS29" s="294" t="s">
        <v>1300</v>
      </c>
    </row>
    <row r="30" spans="1:45" ht="171" x14ac:dyDescent="0.2">
      <c r="A30" s="182"/>
      <c r="B30" s="585" t="str">
        <f>'3-IDENTIFICACIÓN DEL RIESGO'!B22</f>
        <v>Seguridad Jurídica sobre la Titularidad de la Tierra y los Territorios</v>
      </c>
      <c r="C30" s="584">
        <v>11</v>
      </c>
      <c r="D30" s="582" t="str">
        <f>'3-IDENTIFICACIÓN DEL RIESGO'!N22</f>
        <v>Servidores públicos o colaboradores de la ANT reciben dádivas por agilizar, omitir o dilatar trámites o actuaciones administrativas, manipular material probatorio o proferir decisiones administrativas de procesos agrarios y formalización de la propiedad privada rural no ajustadas al ordenamiento jurídico.</v>
      </c>
      <c r="E30" s="492" t="s">
        <v>661</v>
      </c>
      <c r="F30" s="582" t="str">
        <f>'3-IDENTIFICACIÓN DEL RIESGO'!H22</f>
        <v>1,. Deficiencias en la comunicación y desconocimiento de los usuarios sobre los trámites de procesos agrarios y formalización de la propiedad privada rural, acorde a la normatividad vigente.
2. Ineficiencia en los tiempos de respuesta de la Agencia Nacional de Tierras frente a la resolución de procesos agrarios y formalización de la propiedad privada rural.
3. Intereses de terceros.
4. Ausencia de un sistema de información de procesos agrarios.
5. Inadecuado manejo de expedientes físicos.
6. Conflictos de interés.</v>
      </c>
      <c r="G30" s="582" t="str">
        <f>'3-IDENTIFICACIÓN DEL RIESGO'!L22</f>
        <v>1. Afectación en el cumplimiento de la garantía a la seguridad jurídica de la tierra.
2. Aumento de conflictos en los territorios.
3. Aumento en los costos de transacción
4. Perdida de la credibilidad institucional.
5. Afectaciones ambientales.
6. Investigaciones y sanciones.
7. vulneración de derechos fundamentales.
8.  Demandas contra la entidad.</v>
      </c>
      <c r="H30" s="572" t="str">
        <f>'4-VALORACIÓN DEL RIESGO'!G21</f>
        <v>Posible</v>
      </c>
      <c r="I30" s="572" t="str">
        <f>'4-VALORACIÓN DEL RIESGO'!AB21</f>
        <v>Catastrófico</v>
      </c>
      <c r="J30" s="572" t="str">
        <f>'4-VALORACIÓN DEL RIESGO'!AC21</f>
        <v>Extremo</v>
      </c>
      <c r="K30" s="573" t="s">
        <v>414</v>
      </c>
      <c r="L30" s="214" t="s">
        <v>818</v>
      </c>
      <c r="M30" s="149" t="str">
        <f>'5-CONTROLES'!L27</f>
        <v>Revisión de los actos administrativos por parte de los líderes de los procesos agrarios y la formalización de la propiedad privada rural antes de ser suscritos por parte de los Subdirectores.</v>
      </c>
      <c r="N30" s="149" t="str">
        <f>'5-CONTROLES'!K27</f>
        <v>Listado de los actos administrativos suscritos por las Subdirecciones, teniendo en cuenta que cada acto administrativo debe ir con visto bueno de cada líder.</v>
      </c>
      <c r="O30" s="149" t="str">
        <f>'5-CONTROLES'!F27</f>
        <v xml:space="preserve">Subdirección de Procesos Agrarios y Gestión Jurídica: 
- Contratista – Líder de Clarificación
- Contratista – Líder de Deslinde
- Contratista – Líder de Extinción
- Contratista – Líder de Recuperación
Subdirección de Seguridad Jurídica: 
- Contratista – Líderes de Formalización
- Contratista – Líder de Clarificación
- Contratista – Líder de Deslinde
- Contratista – Líder de Extinción
- Contratista – Líder de Recuperación
</v>
      </c>
      <c r="P30" s="149" t="str">
        <f>'5-CONTROLES'!G27</f>
        <v>Por demanda (diario)</v>
      </c>
      <c r="Q30" s="149" t="s">
        <v>819</v>
      </c>
      <c r="R30" s="215" t="str">
        <f>'5-CONTROLES'!AB27</f>
        <v>Débil</v>
      </c>
      <c r="S30" s="215" t="str">
        <f>'5-CONTROLES'!AC27</f>
        <v>Débil</v>
      </c>
      <c r="T30" s="215" t="str">
        <f>'5-CONTROLES'!AD27</f>
        <v>Débil</v>
      </c>
      <c r="U30" s="576" t="str">
        <f>'5-CONTROLES'!AG27</f>
        <v>Débil</v>
      </c>
      <c r="V30" s="572" t="str">
        <f>'5-CONTROLES'!AI27</f>
        <v>Posible</v>
      </c>
      <c r="W30" s="572" t="str">
        <f>'5-CONTROLES'!AK27</f>
        <v>Catastrófico</v>
      </c>
      <c r="X30" s="572" t="str">
        <f>'5-CONTROLES'!AL27</f>
        <v>Extremo</v>
      </c>
      <c r="Y30" s="573" t="s">
        <v>214</v>
      </c>
      <c r="Z30" s="214" t="s">
        <v>820</v>
      </c>
      <c r="AA30" s="149" t="s">
        <v>821</v>
      </c>
      <c r="AB30" s="149" t="s">
        <v>822</v>
      </c>
      <c r="AC30" s="149" t="s">
        <v>823</v>
      </c>
      <c r="AD30" s="215">
        <v>1</v>
      </c>
      <c r="AE30" s="215"/>
      <c r="AF30" s="215"/>
      <c r="AG30" s="215"/>
      <c r="AH30" s="215"/>
      <c r="AI30" s="215"/>
      <c r="AJ30" s="215"/>
      <c r="AK30" s="215"/>
      <c r="AL30" s="215"/>
      <c r="AM30" s="215">
        <v>1</v>
      </c>
      <c r="AN30" s="215"/>
      <c r="AO30" s="215"/>
      <c r="AP30" s="216"/>
      <c r="AQ30" s="291"/>
      <c r="AR30" s="298" t="s">
        <v>1305</v>
      </c>
      <c r="AS30" s="294" t="s">
        <v>1301</v>
      </c>
    </row>
    <row r="31" spans="1:45" ht="165" customHeight="1" x14ac:dyDescent="0.2">
      <c r="A31" s="182"/>
      <c r="B31" s="579"/>
      <c r="C31" s="465"/>
      <c r="D31" s="465"/>
      <c r="E31" s="465"/>
      <c r="F31" s="465"/>
      <c r="G31" s="465"/>
      <c r="H31" s="465"/>
      <c r="I31" s="465"/>
      <c r="J31" s="465"/>
      <c r="K31" s="591"/>
      <c r="L31" s="578" t="s">
        <v>824</v>
      </c>
      <c r="M31" s="492" t="str">
        <f>'5-CONTROLES'!L28</f>
        <v>Dentro de los procesos agrarios y la formalización de la propiedad privada rural se garantiza la participación permanente del Ministerio Público</v>
      </c>
      <c r="N31" s="492" t="str">
        <f>'5-CONTROLES'!K28</f>
        <v>Correos electrónicos y/o documentos físicos.</v>
      </c>
      <c r="O31" s="492" t="str">
        <f>'5-CONTROLES'!F28</f>
        <v xml:space="preserve">Dirección de Gestión Jurídica de Tierras: 
- Contratistas – Encargados de las notificaciones.
</v>
      </c>
      <c r="P31" s="492" t="str">
        <f>'5-CONTROLES'!G28</f>
        <v>Por demanda (diario)</v>
      </c>
      <c r="Q31" s="492" t="s">
        <v>825</v>
      </c>
      <c r="R31" s="576" t="str">
        <f>'5-CONTROLES'!AB28</f>
        <v>Débil</v>
      </c>
      <c r="S31" s="576" t="str">
        <f>'5-CONTROLES'!AC28</f>
        <v>Débil</v>
      </c>
      <c r="T31" s="576" t="str">
        <f>'5-CONTROLES'!AD28</f>
        <v>Débil</v>
      </c>
      <c r="U31" s="465"/>
      <c r="V31" s="465"/>
      <c r="W31" s="465"/>
      <c r="X31" s="465"/>
      <c r="Y31" s="591"/>
      <c r="Z31" s="214" t="s">
        <v>826</v>
      </c>
      <c r="AA31" s="215" t="s">
        <v>827</v>
      </c>
      <c r="AB31" s="149" t="s">
        <v>828</v>
      </c>
      <c r="AC31" s="149" t="s">
        <v>829</v>
      </c>
      <c r="AD31" s="215">
        <v>1</v>
      </c>
      <c r="AE31" s="215"/>
      <c r="AF31" s="215"/>
      <c r="AG31" s="215"/>
      <c r="AH31" s="215"/>
      <c r="AI31" s="215"/>
      <c r="AJ31" s="215"/>
      <c r="AK31" s="215"/>
      <c r="AL31" s="215"/>
      <c r="AM31" s="215"/>
      <c r="AN31" s="215"/>
      <c r="AO31" s="215"/>
      <c r="AP31" s="216">
        <v>1</v>
      </c>
      <c r="AQ31" s="291"/>
      <c r="AR31" s="305" t="s">
        <v>1327</v>
      </c>
      <c r="AS31" s="294" t="s">
        <v>1301</v>
      </c>
    </row>
    <row r="32" spans="1:45" ht="99" customHeight="1" x14ac:dyDescent="0.2">
      <c r="A32" s="182"/>
      <c r="B32" s="579"/>
      <c r="C32" s="465"/>
      <c r="D32" s="465"/>
      <c r="E32" s="465"/>
      <c r="F32" s="465"/>
      <c r="G32" s="465"/>
      <c r="H32" s="465"/>
      <c r="I32" s="465"/>
      <c r="J32" s="465"/>
      <c r="K32" s="591"/>
      <c r="L32" s="579"/>
      <c r="M32" s="465"/>
      <c r="N32" s="465"/>
      <c r="O32" s="465"/>
      <c r="P32" s="465"/>
      <c r="Q32" s="465"/>
      <c r="R32" s="465"/>
      <c r="S32" s="465"/>
      <c r="T32" s="465"/>
      <c r="U32" s="465"/>
      <c r="V32" s="465"/>
      <c r="W32" s="465"/>
      <c r="X32" s="465"/>
      <c r="Y32" s="591"/>
      <c r="Z32" s="214" t="s">
        <v>830</v>
      </c>
      <c r="AA32" s="149" t="s">
        <v>831</v>
      </c>
      <c r="AB32" s="149" t="s">
        <v>832</v>
      </c>
      <c r="AC32" s="149" t="s">
        <v>833</v>
      </c>
      <c r="AD32" s="215">
        <v>1</v>
      </c>
      <c r="AE32" s="215"/>
      <c r="AF32" s="215"/>
      <c r="AG32" s="215"/>
      <c r="AH32" s="215"/>
      <c r="AI32" s="215"/>
      <c r="AJ32" s="215">
        <v>1</v>
      </c>
      <c r="AK32" s="215"/>
      <c r="AL32" s="215"/>
      <c r="AM32" s="215"/>
      <c r="AN32" s="215"/>
      <c r="AO32" s="215"/>
      <c r="AP32" s="216"/>
      <c r="AQ32" s="291"/>
      <c r="AR32" s="306" t="s">
        <v>1303</v>
      </c>
      <c r="AS32" s="294" t="s">
        <v>1300</v>
      </c>
    </row>
    <row r="33" spans="1:45" ht="99" customHeight="1" x14ac:dyDescent="0.2">
      <c r="A33" s="182"/>
      <c r="B33" s="579"/>
      <c r="C33" s="465"/>
      <c r="D33" s="465"/>
      <c r="E33" s="465"/>
      <c r="F33" s="465"/>
      <c r="G33" s="465"/>
      <c r="H33" s="465"/>
      <c r="I33" s="465"/>
      <c r="J33" s="465"/>
      <c r="K33" s="591"/>
      <c r="L33" s="579"/>
      <c r="M33" s="465"/>
      <c r="N33" s="465"/>
      <c r="O33" s="465"/>
      <c r="P33" s="465"/>
      <c r="Q33" s="465"/>
      <c r="R33" s="465"/>
      <c r="S33" s="465"/>
      <c r="T33" s="465"/>
      <c r="U33" s="465"/>
      <c r="V33" s="465"/>
      <c r="W33" s="465"/>
      <c r="X33" s="465"/>
      <c r="Y33" s="591"/>
      <c r="Z33" s="214" t="s">
        <v>834</v>
      </c>
      <c r="AA33" s="149" t="s">
        <v>835</v>
      </c>
      <c r="AB33" s="149" t="s">
        <v>836</v>
      </c>
      <c r="AC33" s="149" t="s">
        <v>837</v>
      </c>
      <c r="AD33" s="215">
        <v>2</v>
      </c>
      <c r="AE33" s="215"/>
      <c r="AF33" s="215"/>
      <c r="AG33" s="215">
        <v>1</v>
      </c>
      <c r="AH33" s="215"/>
      <c r="AI33" s="215"/>
      <c r="AJ33" s="215">
        <v>1</v>
      </c>
      <c r="AK33" s="215"/>
      <c r="AL33" s="215"/>
      <c r="AM33" s="215"/>
      <c r="AN33" s="215"/>
      <c r="AO33" s="215"/>
      <c r="AP33" s="216"/>
      <c r="AQ33" s="300"/>
      <c r="AR33" s="306" t="s">
        <v>1304</v>
      </c>
      <c r="AS33" s="294" t="s">
        <v>1300</v>
      </c>
    </row>
    <row r="34" spans="1:45" ht="315" customHeight="1" x14ac:dyDescent="0.2">
      <c r="A34" s="182"/>
      <c r="B34" s="383"/>
      <c r="C34" s="385"/>
      <c r="D34" s="385"/>
      <c r="E34" s="385"/>
      <c r="F34" s="385"/>
      <c r="G34" s="385"/>
      <c r="H34" s="385"/>
      <c r="I34" s="385"/>
      <c r="J34" s="385"/>
      <c r="K34" s="389"/>
      <c r="L34" s="383"/>
      <c r="M34" s="385"/>
      <c r="N34" s="385"/>
      <c r="O34" s="385"/>
      <c r="P34" s="385"/>
      <c r="Q34" s="385"/>
      <c r="R34" s="385"/>
      <c r="S34" s="385"/>
      <c r="T34" s="385"/>
      <c r="U34" s="385"/>
      <c r="V34" s="385"/>
      <c r="W34" s="385"/>
      <c r="X34" s="385"/>
      <c r="Y34" s="389"/>
      <c r="Z34" s="214" t="s">
        <v>838</v>
      </c>
      <c r="AA34" s="149" t="s">
        <v>839</v>
      </c>
      <c r="AB34" s="149" t="s">
        <v>840</v>
      </c>
      <c r="AC34" s="149" t="s">
        <v>841</v>
      </c>
      <c r="AD34" s="215">
        <v>1</v>
      </c>
      <c r="AE34" s="215"/>
      <c r="AF34" s="215"/>
      <c r="AG34" s="215">
        <v>1</v>
      </c>
      <c r="AH34" s="215"/>
      <c r="AI34" s="215"/>
      <c r="AJ34" s="215"/>
      <c r="AK34" s="215"/>
      <c r="AL34" s="215"/>
      <c r="AM34" s="215"/>
      <c r="AN34" s="215"/>
      <c r="AO34" s="215"/>
      <c r="AP34" s="216"/>
      <c r="AQ34" s="300"/>
      <c r="AR34" s="295" t="s">
        <v>1316</v>
      </c>
      <c r="AS34" s="294" t="s">
        <v>1301</v>
      </c>
    </row>
    <row r="35" spans="1:45" ht="40.5" customHeight="1" x14ac:dyDescent="0.2">
      <c r="A35" s="182"/>
      <c r="B35" s="597" t="str">
        <f>'3-IDENTIFICACIÓN DEL RIESGO'!B23</f>
        <v>Acceso a la Propiedad de la Tierra y los Territorios</v>
      </c>
      <c r="C35" s="584">
        <v>12</v>
      </c>
      <c r="D35" s="582" t="str">
        <f>'3-IDENTIFICACIÓN DEL RIESGO'!N23</f>
        <v>Manipulación la información en la visita técnica o levantamientos topográficos para beneficio de particulares.</v>
      </c>
      <c r="E35" s="492" t="s">
        <v>661</v>
      </c>
      <c r="F35" s="582" t="str">
        <f>'3-IDENTIFICACIÓN DEL RIESGO'!H23</f>
        <v>1. Presencia de intereses particulares para la modificación de los precios de los predios; incluidas las conductas de recibir o solicitar beneficios por parte de un servidor público o contratista de operadores.
2. Desarrollo de actividades por fuera de las normas, procedimientos, parámetros y criterios establecidos.
3. Debilidades en el seguimiento y vigilancia a los controles establecidos para el cumplimiento de normas, procedimientos, parámetros y criterios establecidos.
4.  Debilidad en la selección de personal.</v>
      </c>
      <c r="G35" s="582" t="str">
        <f>'3-IDENTIFICACIÓN DEL RIESGO'!L23</f>
        <v>1. . Afectación en el desarrollo de las actividades misionales.
2. Investigaciones por parte de órganos de control.
3. Afectación de credibilidad e imagen institucional 
4. Detrimento patrimonial</v>
      </c>
      <c r="H35" s="572" t="str">
        <f>'4-VALORACIÓN DEL RIESGO'!G22</f>
        <v>Probable</v>
      </c>
      <c r="I35" s="572" t="str">
        <f>'4-VALORACIÓN DEL RIESGO'!AB22</f>
        <v>Catastrófico</v>
      </c>
      <c r="J35" s="572" t="str">
        <f>'4-VALORACIÓN DEL RIESGO'!AC22</f>
        <v>Extremo</v>
      </c>
      <c r="K35" s="573" t="s">
        <v>414</v>
      </c>
      <c r="L35" s="578" t="s">
        <v>842</v>
      </c>
      <c r="M35" s="492" t="str">
        <f>'5-CONTROLES'!L29</f>
        <v>Asesor de la Dirección General para asuntos de geografía y topografía (Director de Área) y/o El profesional delegado por el asesor quien se encargará de consolidar la información de: Cruce de información geográfica, levantamiento topográfico y planos. Está información se alimenta por insumos generados a partir de visitas en campo y de información resultante a los levantamientos suministrados por los socios estratégicos. Se realiza un control de calidad al 100% de reportes. En el caso de determinar una No conformidad en el producto, se reporta al topógrafo o socio estratégico para que este ajuste la información necesaria; Este ajuste es nuevamente sometido a un control de calidad. Ningún reporte se entrega al equipo del Sistema de Información Geográfico hasta no contar con validación por parte de los profesionales encargados de realizar el control de calidad.</v>
      </c>
      <c r="N35" s="492" t="str">
        <f>'5-CONTROLES'!K29</f>
        <v>Matriz de control de calidad</v>
      </c>
      <c r="O35" s="492" t="str">
        <f>'5-CONTROLES'!F29</f>
        <v>Asesor de la Dirección General para asuntos de geografía y topografía</v>
      </c>
      <c r="P35" s="492" t="str">
        <f>'5-CONTROLES'!G29</f>
        <v xml:space="preserve">cada vez que recibe una solicitud </v>
      </c>
      <c r="Q35" s="492" t="s">
        <v>843</v>
      </c>
      <c r="R35" s="576" t="str">
        <f>'5-CONTROLES'!AB29</f>
        <v>Fuerte</v>
      </c>
      <c r="S35" s="576" t="str">
        <f>'5-CONTROLES'!AC29</f>
        <v>Moderado</v>
      </c>
      <c r="T35" s="576" t="str">
        <f>'5-CONTROLES'!AD29</f>
        <v>Moderado</v>
      </c>
      <c r="U35" s="576" t="str">
        <f>'5-CONTROLES'!AG29</f>
        <v>Moderado</v>
      </c>
      <c r="V35" s="572" t="str">
        <f>'5-CONTROLES'!AI29</f>
        <v>Probable</v>
      </c>
      <c r="W35" s="572" t="str">
        <f>'5-CONTROLES'!AK29</f>
        <v>Catastrófico</v>
      </c>
      <c r="X35" s="572" t="str">
        <f>'5-CONTROLES'!AL29</f>
        <v>Extremo</v>
      </c>
      <c r="Y35" s="573" t="s">
        <v>214</v>
      </c>
      <c r="Z35" s="214" t="s">
        <v>844</v>
      </c>
      <c r="AA35" s="149" t="s">
        <v>845</v>
      </c>
      <c r="AB35" s="149" t="s">
        <v>846</v>
      </c>
      <c r="AC35" s="149" t="s">
        <v>841</v>
      </c>
      <c r="AD35" s="215">
        <v>1</v>
      </c>
      <c r="AE35" s="215"/>
      <c r="AF35" s="215"/>
      <c r="AG35" s="215"/>
      <c r="AH35" s="215"/>
      <c r="AI35" s="215"/>
      <c r="AJ35" s="215"/>
      <c r="AK35" s="215">
        <v>1</v>
      </c>
      <c r="AL35" s="215"/>
      <c r="AM35" s="215"/>
      <c r="AN35" s="215"/>
      <c r="AO35" s="215"/>
      <c r="AP35" s="216"/>
      <c r="AQ35" s="300"/>
      <c r="AR35" s="295" t="s">
        <v>1328</v>
      </c>
      <c r="AS35" s="294" t="s">
        <v>1300</v>
      </c>
    </row>
    <row r="36" spans="1:45" ht="76.5" x14ac:dyDescent="0.2">
      <c r="A36" s="182"/>
      <c r="B36" s="579"/>
      <c r="C36" s="465"/>
      <c r="D36" s="465"/>
      <c r="E36" s="465"/>
      <c r="F36" s="465"/>
      <c r="G36" s="465"/>
      <c r="H36" s="465"/>
      <c r="I36" s="465"/>
      <c r="J36" s="465"/>
      <c r="K36" s="591"/>
      <c r="L36" s="579"/>
      <c r="M36" s="465"/>
      <c r="N36" s="465"/>
      <c r="O36" s="465"/>
      <c r="P36" s="465"/>
      <c r="Q36" s="465"/>
      <c r="R36" s="465"/>
      <c r="S36" s="465"/>
      <c r="T36" s="465"/>
      <c r="U36" s="465"/>
      <c r="V36" s="465"/>
      <c r="W36" s="465"/>
      <c r="X36" s="465"/>
      <c r="Y36" s="591"/>
      <c r="Z36" s="214" t="s">
        <v>847</v>
      </c>
      <c r="AA36" s="211" t="s">
        <v>848</v>
      </c>
      <c r="AB36" s="211" t="s">
        <v>849</v>
      </c>
      <c r="AC36" s="211" t="s">
        <v>850</v>
      </c>
      <c r="AD36" s="251">
        <v>1</v>
      </c>
      <c r="AE36" s="229"/>
      <c r="AF36" s="229"/>
      <c r="AG36" s="229"/>
      <c r="AH36" s="229"/>
      <c r="AI36" s="229"/>
      <c r="AJ36" s="229"/>
      <c r="AK36" s="229"/>
      <c r="AL36" s="229"/>
      <c r="AM36" s="229"/>
      <c r="AN36" s="229"/>
      <c r="AO36" s="229"/>
      <c r="AP36" s="228">
        <v>1</v>
      </c>
      <c r="AQ36" s="291"/>
      <c r="AR36" s="295" t="s">
        <v>1336</v>
      </c>
      <c r="AS36" s="294" t="s">
        <v>1300</v>
      </c>
    </row>
    <row r="37" spans="1:45" ht="25.5" x14ac:dyDescent="0.2">
      <c r="A37" s="182"/>
      <c r="B37" s="579"/>
      <c r="C37" s="385"/>
      <c r="D37" s="385"/>
      <c r="E37" s="385"/>
      <c r="F37" s="385"/>
      <c r="G37" s="385"/>
      <c r="H37" s="385"/>
      <c r="I37" s="385"/>
      <c r="J37" s="385"/>
      <c r="K37" s="389"/>
      <c r="L37" s="383"/>
      <c r="M37" s="385"/>
      <c r="N37" s="385"/>
      <c r="O37" s="385"/>
      <c r="P37" s="385"/>
      <c r="Q37" s="385"/>
      <c r="R37" s="385"/>
      <c r="S37" s="385"/>
      <c r="T37" s="385"/>
      <c r="U37" s="385"/>
      <c r="V37" s="385"/>
      <c r="W37" s="385"/>
      <c r="X37" s="385"/>
      <c r="Y37" s="389"/>
      <c r="Z37" s="214" t="s">
        <v>851</v>
      </c>
      <c r="AA37" s="211" t="s">
        <v>852</v>
      </c>
      <c r="AB37" s="211" t="s">
        <v>849</v>
      </c>
      <c r="AC37" s="211" t="s">
        <v>853</v>
      </c>
      <c r="AD37" s="215">
        <v>13</v>
      </c>
      <c r="AE37" s="215"/>
      <c r="AF37" s="215"/>
      <c r="AG37" s="215"/>
      <c r="AH37" s="215"/>
      <c r="AI37" s="215"/>
      <c r="AJ37" s="215"/>
      <c r="AK37" s="215"/>
      <c r="AL37" s="215"/>
      <c r="AM37" s="215">
        <v>13</v>
      </c>
      <c r="AN37" s="229"/>
      <c r="AO37" s="229"/>
      <c r="AP37" s="228"/>
      <c r="AQ37" s="291"/>
      <c r="AR37" s="299" t="s">
        <v>1337</v>
      </c>
      <c r="AS37" s="304" t="s">
        <v>1300</v>
      </c>
    </row>
    <row r="38" spans="1:45" ht="78" customHeight="1" x14ac:dyDescent="0.2">
      <c r="A38" s="182"/>
      <c r="B38" s="579"/>
      <c r="C38" s="584">
        <v>13</v>
      </c>
      <c r="D38" s="582" t="str">
        <f>'3-IDENTIFICACIÓN DEL RIESGO'!N24</f>
        <v>Solicitud o aceptación de dádivas por agilizar trámites o proferir decisiones administrativas en beneficio de un particular y/o tercero</v>
      </c>
      <c r="E38" s="492" t="s">
        <v>661</v>
      </c>
      <c r="F38" s="582" t="str">
        <f>'3-IDENTIFICACIÓN DEL RIESGO'!H24</f>
        <v xml:space="preserve">
1. Incumplimiento de controles establecidos en los procedimientos de la DAT .
2. Falta de estrategias para potencializar la cultura de legalidad, transparencia y sentido de pertenencia
3. trafico de influencias  para agilizar procesos
4. Baja cobertura de capacitaciones frente a responsabilidades disciplinarias, fiscales o penales por incurrir en potenciales actos de corrupcion con alcance a contratistas y funcionarios</v>
      </c>
      <c r="G38" s="582" t="str">
        <f>'3-IDENTIFICACIÓN DEL RIESGO'!L24</f>
        <v xml:space="preserve">1. Afectación en el desarrollo de las actividades misionales.
2. Investigaciones por parte de órganos de control.
3. Afectación de credibilidad e imagen institucional 
4. Detrimento patrimonial
5. Afectación a los derechos de las comunidades rurales.
6. Hallazgos de auditorias internas o externas
7. Quejas </v>
      </c>
      <c r="H38" s="572" t="str">
        <f>'4-VALORACIÓN DEL RIESGO'!G23</f>
        <v>Probable</v>
      </c>
      <c r="I38" s="572" t="str">
        <f>'4-VALORACIÓN DEL RIESGO'!AB23</f>
        <v>Catastrófico</v>
      </c>
      <c r="J38" s="572" t="str">
        <f>'4-VALORACIÓN DEL RIESGO'!AC23</f>
        <v>Extremo</v>
      </c>
      <c r="K38" s="573" t="s">
        <v>414</v>
      </c>
      <c r="L38" s="252" t="s">
        <v>854</v>
      </c>
      <c r="M38" s="238" t="str">
        <f>'5-CONTROLES'!L32</f>
        <v>Comparación de validez de  información de  plataformas virtuales de  actividades profesionales versus IAS versus información física presentada por nuevos contratistas DAT</v>
      </c>
      <c r="N38" s="238" t="str">
        <f>'5-CONTROLES'!K32</f>
        <v xml:space="preserve">Reporte consolidado de consultas </v>
      </c>
      <c r="O38" s="180" t="str">
        <f>'5-CONTROLES'!F32</f>
        <v>Profesional de la DAT
(Apoyo administrativo DAT)</v>
      </c>
      <c r="P38" s="180" t="str">
        <f>'5-CONTROLES'!G32</f>
        <v>Según necesidad</v>
      </c>
      <c r="Q38" s="149" t="s">
        <v>855</v>
      </c>
      <c r="R38" s="241" t="str">
        <f>'5-CONTROLES'!AB32</f>
        <v>Fuerte</v>
      </c>
      <c r="S38" s="241" t="str">
        <f>'5-CONTROLES'!AC32</f>
        <v>Moderado</v>
      </c>
      <c r="T38" s="241" t="str">
        <f>'5-CONTROLES'!AD32</f>
        <v>Moderado</v>
      </c>
      <c r="U38" s="576" t="str">
        <f>'5-CONTROLES'!AG32</f>
        <v>Moderado</v>
      </c>
      <c r="V38" s="572" t="str">
        <f>'5-CONTROLES'!AI32</f>
        <v>Posible</v>
      </c>
      <c r="W38" s="572" t="str">
        <f>'5-CONTROLES'!AK32</f>
        <v>Moderado</v>
      </c>
      <c r="X38" s="572" t="str">
        <f>'5-CONTROLES'!AL32</f>
        <v>Alto</v>
      </c>
      <c r="Y38" s="573" t="s">
        <v>214</v>
      </c>
      <c r="Z38" s="214" t="s">
        <v>856</v>
      </c>
      <c r="AA38" s="149" t="s">
        <v>857</v>
      </c>
      <c r="AB38" s="149" t="s">
        <v>858</v>
      </c>
      <c r="AC38" s="149" t="s">
        <v>859</v>
      </c>
      <c r="AD38" s="253">
        <v>3</v>
      </c>
      <c r="AE38" s="253"/>
      <c r="AF38" s="253"/>
      <c r="AG38" s="253"/>
      <c r="AH38" s="253">
        <v>1</v>
      </c>
      <c r="AI38" s="253"/>
      <c r="AJ38" s="253"/>
      <c r="AK38" s="253"/>
      <c r="AL38" s="253">
        <v>1</v>
      </c>
      <c r="AM38" s="253"/>
      <c r="AN38" s="253"/>
      <c r="AO38" s="253">
        <v>1</v>
      </c>
      <c r="AP38" s="228"/>
      <c r="AQ38" s="291"/>
      <c r="AR38" s="311" t="s">
        <v>1338</v>
      </c>
      <c r="AS38" s="304" t="s">
        <v>1300</v>
      </c>
    </row>
    <row r="39" spans="1:45" ht="67.5" customHeight="1" x14ac:dyDescent="0.2">
      <c r="A39" s="182"/>
      <c r="B39" s="579"/>
      <c r="C39" s="465"/>
      <c r="D39" s="465"/>
      <c r="E39" s="465"/>
      <c r="F39" s="465"/>
      <c r="G39" s="465"/>
      <c r="H39" s="465"/>
      <c r="I39" s="465"/>
      <c r="J39" s="465"/>
      <c r="K39" s="591"/>
      <c r="L39" s="252" t="s">
        <v>860</v>
      </c>
      <c r="M39" s="238" t="str">
        <f>'5-CONTROLES'!L33</f>
        <v>Revisión de  las proyecciones de respuestas en la SATN relacionadas con Entidades de derecho público y/o limitaciones de la  propiedad por parte de líder del grupo, tengan coherencia y  cumplan con los  requisitos legales para el respectivo pronunciamiento antes de firma del subdirector, haciendo uso del Sistema de Gestión Documental dispuesto por la entidad y acorde con el canal de recepción de la petición</v>
      </c>
      <c r="N39" s="238" t="str">
        <f>'5-CONTROLES'!K33</f>
        <v>Acta de reunión  de revisión efectuada</v>
      </c>
      <c r="O39" s="180" t="str">
        <f>'5-CONTROLES'!F33</f>
        <v>Subdirector Administración de Tierras de la Nación</v>
      </c>
      <c r="P39" s="180" t="str">
        <f>'5-CONTROLES'!G33</f>
        <v>Anual</v>
      </c>
      <c r="Q39" s="149" t="s">
        <v>861</v>
      </c>
      <c r="R39" s="241" t="str">
        <f>'5-CONTROLES'!AB33</f>
        <v>Moderado</v>
      </c>
      <c r="S39" s="241" t="str">
        <f>'5-CONTROLES'!AC33</f>
        <v>Moderado</v>
      </c>
      <c r="T39" s="241" t="str">
        <f>'5-CONTROLES'!AD33</f>
        <v>Moderado</v>
      </c>
      <c r="U39" s="465"/>
      <c r="V39" s="465"/>
      <c r="W39" s="465"/>
      <c r="X39" s="465"/>
      <c r="Y39" s="591"/>
      <c r="Z39" s="214" t="s">
        <v>862</v>
      </c>
      <c r="AA39" s="149" t="s">
        <v>863</v>
      </c>
      <c r="AB39" s="149" t="s">
        <v>858</v>
      </c>
      <c r="AC39" s="149" t="s">
        <v>864</v>
      </c>
      <c r="AD39" s="253">
        <v>1</v>
      </c>
      <c r="AE39" s="215"/>
      <c r="AF39" s="215"/>
      <c r="AG39" s="215"/>
      <c r="AH39" s="215"/>
      <c r="AI39" s="215"/>
      <c r="AJ39" s="215"/>
      <c r="AK39" s="215"/>
      <c r="AL39" s="215"/>
      <c r="AM39" s="215">
        <v>1</v>
      </c>
      <c r="AN39" s="215"/>
      <c r="AO39" s="215"/>
      <c r="AP39" s="228"/>
      <c r="AQ39" s="291"/>
      <c r="AR39" s="312" t="s">
        <v>1337</v>
      </c>
      <c r="AS39" s="294" t="s">
        <v>1300</v>
      </c>
    </row>
    <row r="40" spans="1:45" ht="208.5" customHeight="1" x14ac:dyDescent="0.2">
      <c r="A40" s="182"/>
      <c r="B40" s="579"/>
      <c r="C40" s="385"/>
      <c r="D40" s="385"/>
      <c r="E40" s="385"/>
      <c r="F40" s="385"/>
      <c r="G40" s="385"/>
      <c r="H40" s="385"/>
      <c r="I40" s="385"/>
      <c r="J40" s="385"/>
      <c r="K40" s="389"/>
      <c r="L40" s="252" t="s">
        <v>865</v>
      </c>
      <c r="M40" s="238" t="str">
        <f>'5-CONTROLES'!L34</f>
        <v>Verificación por parte de Zonas Focalizadas de los procedimientos: ACCTI-P-016, ACCTI-P-017):
Verificación de la revisión jurídica de los predios con postulaciones activas. (Acta de reunión y listado de asistencia, en la cual se revisen los conceptos de propietario y estudio de títulos sobre los códigos de proyectos con postulaciones de predios activas, tomando una muestra aleatoria del 3%) - (última semana de septiembre- tercera semana de diciembre).
Verificación de la revisión técnica y ambiental de los predios con postulaciones activas. (Acta de reunión y listado de asistencia, en la cual se revisen los conceptos emitidos sobre los códigos de proyectos con postulaciones de predios activas y que cuenten con concepto de avalúo, tomando una muestra aleatoria del 3%) - (última semana de septiembre- tercera semana de diciembre).
Verificación técnica y financiera por parte del Comité de Seguimiento en la implementación del Proyecto Productivo frente a las condiciones del predio tomando como muestra el 1% de los códigos de proyectos que se encuentren en Comité de compras. (última semana de septiembre- tercera semana de diciembre).</v>
      </c>
      <c r="N40" s="238" t="str">
        <f>'5-CONTROLES'!K34</f>
        <v>Registros de listas de chequeo aplicadas 
ZZonas focalizadas:
- Actas de reunión 
- Listados de Asistencia</v>
      </c>
      <c r="O40" s="180" t="str">
        <f>'5-CONTROLES'!F34</f>
        <v>Subdirección de Administración de Tierras de Zonas Focalizadas</v>
      </c>
      <c r="P40" s="180" t="str">
        <f>'5-CONTROLES'!G34</f>
        <v>2 veces por año</v>
      </c>
      <c r="Q40" s="191" t="s">
        <v>866</v>
      </c>
      <c r="R40" s="241" t="str">
        <f>'5-CONTROLES'!AB34</f>
        <v>Moderado</v>
      </c>
      <c r="S40" s="241" t="str">
        <f>'5-CONTROLES'!AC34</f>
        <v>Moderado</v>
      </c>
      <c r="T40" s="241" t="str">
        <f>'5-CONTROLES'!AD34</f>
        <v>Moderado</v>
      </c>
      <c r="U40" s="385"/>
      <c r="V40" s="385"/>
      <c r="W40" s="385"/>
      <c r="X40" s="385"/>
      <c r="Y40" s="389"/>
      <c r="Z40" s="214" t="s">
        <v>867</v>
      </c>
      <c r="AA40" s="181" t="s">
        <v>868</v>
      </c>
      <c r="AB40" s="149" t="s">
        <v>858</v>
      </c>
      <c r="AC40" s="149" t="s">
        <v>869</v>
      </c>
      <c r="AD40" s="253">
        <v>4</v>
      </c>
      <c r="AE40" s="215"/>
      <c r="AF40" s="215"/>
      <c r="AG40" s="215"/>
      <c r="AH40" s="215"/>
      <c r="AI40" s="215">
        <v>1</v>
      </c>
      <c r="AJ40" s="215"/>
      <c r="AK40" s="215">
        <v>1</v>
      </c>
      <c r="AL40" s="215"/>
      <c r="AM40" s="215">
        <v>1</v>
      </c>
      <c r="AN40" s="215"/>
      <c r="AO40" s="215">
        <v>1</v>
      </c>
      <c r="AP40" s="228"/>
      <c r="AQ40" s="291"/>
      <c r="AR40" s="313" t="s">
        <v>1339</v>
      </c>
      <c r="AS40" s="294" t="s">
        <v>1300</v>
      </c>
    </row>
    <row r="41" spans="1:45" ht="78" customHeight="1" x14ac:dyDescent="0.2">
      <c r="A41" s="182"/>
      <c r="B41" s="579"/>
      <c r="C41" s="584">
        <v>14</v>
      </c>
      <c r="D41" s="582" t="str">
        <f>'3-IDENTIFICACIÓN DEL RIESGO'!N25</f>
        <v>Manipulación de la información en las diferentes etapas de los procedimientos de la DAT para beneficio propio y/o  de particulares.</v>
      </c>
      <c r="E41" s="492" t="s">
        <v>661</v>
      </c>
      <c r="F41" s="582" t="str">
        <f>'3-IDENTIFICACIÓN DEL RIESGO'!H25</f>
        <v>1. Baja cobertura de induccion y/o  capacitación en temas generales de la DAT que incluya procedimientos y cultura  de legalidad
2. Debiles controles establecidos en los procedimientos de la DAT y seguimiento a su operación,  orientados a prevenir la manipulación de información 
3. Debiles estrategias de difusion de los procedimientos y controles de la DAT para prevenir la manipulacion de informacion</v>
      </c>
      <c r="G41" s="582" t="str">
        <f>'3-IDENTIFICACIÓN DEL RIESGO'!L25</f>
        <v xml:space="preserve">1. Afectación en el desarrollo de las actividades misionales.
2. Investigaciones por parte de órganos de control.
3. Afectación de credibilidad e imagen institucional 
4. Detrimento patrimonial
5. Hallazgos de auditorias internas o externas
6. Quejas </v>
      </c>
      <c r="H41" s="572" t="str">
        <f>'4-VALORACIÓN DEL RIESGO'!G24</f>
        <v>Probable</v>
      </c>
      <c r="I41" s="572" t="str">
        <f>'4-VALORACIÓN DEL RIESGO'!AB24</f>
        <v>Catastrófico</v>
      </c>
      <c r="J41" s="572" t="str">
        <f>'4-VALORACIÓN DEL RIESGO'!AC24</f>
        <v>Extremo</v>
      </c>
      <c r="K41" s="573" t="s">
        <v>414</v>
      </c>
      <c r="L41" s="214" t="s">
        <v>870</v>
      </c>
      <c r="M41" s="149" t="str">
        <f>'5-CONTROLES'!L35</f>
        <v>Aplicación de ACCTI-F-120 lista de chequeo Revocatoria  como filtro de control del procedimiento de Revocatoria de titulación de Baldíos en el marco del procedimiento único  (muestreo de listas)</v>
      </c>
      <c r="N41" s="149" t="str">
        <f>'5-CONTROLES'!K35</f>
        <v xml:space="preserve">Listas de chequeo aplicadas </v>
      </c>
      <c r="O41" s="149" t="str">
        <f>'5-CONTROLES'!F35</f>
        <v>Profesional Subdirección de Acceso a Tierras por Demanda y Descongestión</v>
      </c>
      <c r="P41" s="149" t="str">
        <f>'5-CONTROLES'!G35</f>
        <v>Anual</v>
      </c>
      <c r="Q41" s="149" t="s">
        <v>871</v>
      </c>
      <c r="R41" s="215" t="str">
        <f>'5-CONTROLES'!AB35</f>
        <v>Fuerte</v>
      </c>
      <c r="S41" s="215" t="str">
        <f>'5-CONTROLES'!AC35</f>
        <v>Moderado</v>
      </c>
      <c r="T41" s="215" t="str">
        <f>'5-CONTROLES'!AD35</f>
        <v>Moderado</v>
      </c>
      <c r="U41" s="576" t="str">
        <f>'5-CONTROLES'!AG35</f>
        <v>Débil</v>
      </c>
      <c r="V41" s="572" t="str">
        <f>'5-CONTROLES'!AI35</f>
        <v>Probable</v>
      </c>
      <c r="W41" s="572" t="str">
        <f>'5-CONTROLES'!AK35</f>
        <v>Catastrófico</v>
      </c>
      <c r="X41" s="572" t="str">
        <f>'5-CONTROLES'!AL35</f>
        <v>Extremo</v>
      </c>
      <c r="Y41" s="573" t="s">
        <v>214</v>
      </c>
      <c r="Z41" s="214" t="s">
        <v>872</v>
      </c>
      <c r="AA41" s="149" t="s">
        <v>873</v>
      </c>
      <c r="AB41" s="149" t="s">
        <v>874</v>
      </c>
      <c r="AC41" s="149" t="s">
        <v>875</v>
      </c>
      <c r="AD41" s="227">
        <v>0.8</v>
      </c>
      <c r="AE41" s="215"/>
      <c r="AF41" s="215"/>
      <c r="AG41" s="227"/>
      <c r="AH41" s="227">
        <v>0.2</v>
      </c>
      <c r="AI41" s="227"/>
      <c r="AJ41" s="227">
        <v>0.2</v>
      </c>
      <c r="AK41" s="227"/>
      <c r="AL41" s="227">
        <v>0.2</v>
      </c>
      <c r="AM41" s="227"/>
      <c r="AN41" s="227">
        <v>0.2</v>
      </c>
      <c r="AO41" s="227"/>
      <c r="AP41" s="227"/>
      <c r="AQ41" s="291"/>
      <c r="AR41" s="313" t="s">
        <v>1347</v>
      </c>
      <c r="AS41" s="304" t="s">
        <v>1300</v>
      </c>
    </row>
    <row r="42" spans="1:45" ht="156.75" customHeight="1" x14ac:dyDescent="0.2">
      <c r="A42" s="182"/>
      <c r="B42" s="579"/>
      <c r="C42" s="465"/>
      <c r="D42" s="465"/>
      <c r="E42" s="465"/>
      <c r="F42" s="465"/>
      <c r="G42" s="465"/>
      <c r="H42" s="465"/>
      <c r="I42" s="465"/>
      <c r="J42" s="465"/>
      <c r="K42" s="591"/>
      <c r="L42" s="214" t="s">
        <v>876</v>
      </c>
      <c r="M42" s="149" t="str">
        <f>'5-CONTROLES'!L36</f>
        <v>Verificación conjunta entre el profesional enlace de la SATDD Y enlace DAT  para revisar el cumplimiento de controles del procedimiento ACCTIP-014 Revocatoria titulación de Baldíos en el marco del procedimiento único de OSPR</v>
      </c>
      <c r="N42" s="149" t="str">
        <f>'5-CONTROLES'!K36</f>
        <v>Controles en los procedimientos de la DAT</v>
      </c>
      <c r="O42" s="149" t="str">
        <f>'5-CONTROLES'!F36</f>
        <v>Profesional Enlace de la DAT
Profesional Enlace SATDD</v>
      </c>
      <c r="P42" s="149" t="str">
        <f>'5-CONTROLES'!G36</f>
        <v>Anual</v>
      </c>
      <c r="Q42" s="149" t="s">
        <v>877</v>
      </c>
      <c r="R42" s="215" t="str">
        <f>'5-CONTROLES'!AB36</f>
        <v>Débil</v>
      </c>
      <c r="S42" s="215" t="str">
        <f>'5-CONTROLES'!AC36</f>
        <v>Débil</v>
      </c>
      <c r="T42" s="215" t="str">
        <f>'5-CONTROLES'!AD36</f>
        <v>Débil</v>
      </c>
      <c r="U42" s="465"/>
      <c r="V42" s="465"/>
      <c r="W42" s="465"/>
      <c r="X42" s="465"/>
      <c r="Y42" s="591"/>
      <c r="Z42" s="214" t="s">
        <v>878</v>
      </c>
      <c r="AA42" s="149" t="s">
        <v>879</v>
      </c>
      <c r="AB42" s="149" t="s">
        <v>874</v>
      </c>
      <c r="AC42" s="149" t="s">
        <v>880</v>
      </c>
      <c r="AD42" s="253">
        <v>7</v>
      </c>
      <c r="AE42" s="253"/>
      <c r="AF42" s="253"/>
      <c r="AG42" s="253"/>
      <c r="AH42" s="253"/>
      <c r="AI42" s="253">
        <v>2</v>
      </c>
      <c r="AJ42" s="253"/>
      <c r="AK42" s="253">
        <v>2</v>
      </c>
      <c r="AL42" s="253"/>
      <c r="AM42" s="253">
        <v>2</v>
      </c>
      <c r="AN42" s="253"/>
      <c r="AO42" s="253">
        <v>1</v>
      </c>
      <c r="AP42" s="253"/>
      <c r="AQ42" s="291"/>
      <c r="AR42" s="314" t="s">
        <v>1340</v>
      </c>
      <c r="AS42" s="294" t="s">
        <v>1300</v>
      </c>
    </row>
    <row r="43" spans="1:45" ht="81.75" customHeight="1" x14ac:dyDescent="0.2">
      <c r="A43" s="182"/>
      <c r="B43" s="579"/>
      <c r="C43" s="385"/>
      <c r="D43" s="385"/>
      <c r="E43" s="385"/>
      <c r="F43" s="385"/>
      <c r="G43" s="385"/>
      <c r="H43" s="385"/>
      <c r="I43" s="385"/>
      <c r="J43" s="385"/>
      <c r="K43" s="389"/>
      <c r="L43" s="214" t="s">
        <v>881</v>
      </c>
      <c r="M43" s="149" t="str">
        <f>'5-CONTROLES'!L37</f>
        <v>Verificación conjunta en profesional asignado por el equipo de compra directa y proyectos especiales con profesional de la DAT para revisar la aplicación del procedimiento 014, mediante la verificación  de 1 expediente de procesos de compra (1 octubre)</v>
      </c>
      <c r="N43" s="149" t="str">
        <f>'5-CONTROLES'!K37</f>
        <v>Acta de Reunión resultado de la verificación del procedimiento</v>
      </c>
      <c r="O43" s="149" t="str">
        <f>'5-CONTROLES'!F37</f>
        <v>DAT (Profesional de enlace de la DAT  y Profesional designado por Compra Directa)</v>
      </c>
      <c r="P43" s="149" t="str">
        <f>'5-CONTROLES'!G37</f>
        <v>Anual</v>
      </c>
      <c r="Q43" s="149" t="s">
        <v>877</v>
      </c>
      <c r="R43" s="215" t="str">
        <f>'5-CONTROLES'!AB37</f>
        <v>Débil</v>
      </c>
      <c r="S43" s="215" t="str">
        <f>'5-CONTROLES'!AC37</f>
        <v>Débil</v>
      </c>
      <c r="T43" s="215" t="str">
        <f>'5-CONTROLES'!AD37</f>
        <v>Débil</v>
      </c>
      <c r="U43" s="385"/>
      <c r="V43" s="385"/>
      <c r="W43" s="385"/>
      <c r="X43" s="385"/>
      <c r="Y43" s="389"/>
      <c r="Z43" s="214" t="s">
        <v>882</v>
      </c>
      <c r="AA43" s="181" t="s">
        <v>883</v>
      </c>
      <c r="AB43" s="149" t="s">
        <v>874</v>
      </c>
      <c r="AC43" s="149" t="s">
        <v>869</v>
      </c>
      <c r="AD43" s="253">
        <v>4</v>
      </c>
      <c r="AE43" s="215"/>
      <c r="AF43" s="215"/>
      <c r="AG43" s="215"/>
      <c r="AH43" s="215"/>
      <c r="AI43" s="215">
        <v>1</v>
      </c>
      <c r="AJ43" s="215"/>
      <c r="AK43" s="215">
        <v>1</v>
      </c>
      <c r="AL43" s="215"/>
      <c r="AM43" s="215">
        <v>1</v>
      </c>
      <c r="AN43" s="215"/>
      <c r="AO43" s="215">
        <v>1</v>
      </c>
      <c r="AP43" s="253"/>
      <c r="AQ43" s="291"/>
      <c r="AR43" s="314" t="s">
        <v>1348</v>
      </c>
      <c r="AS43" s="294" t="s">
        <v>1300</v>
      </c>
    </row>
    <row r="44" spans="1:45" ht="39" customHeight="1" x14ac:dyDescent="0.2">
      <c r="A44" s="182"/>
      <c r="B44" s="579"/>
      <c r="C44" s="584">
        <v>15</v>
      </c>
      <c r="D44" s="582" t="str">
        <f>'3-IDENTIFICACIÓN DEL RIESGO'!N26</f>
        <v>Adquisición de predios sin pleno cumplimiento de requisitos o por fuera de las necesidades y prioridades establecidas por la ANT, para beneficio de particulares (vendedores).</v>
      </c>
      <c r="E44" s="492" t="s">
        <v>661</v>
      </c>
      <c r="F44" s="582" t="str">
        <f>'3-IDENTIFICACIÓN DEL RIESGO'!H26</f>
        <v>1. Presencia de intereses particulares  (tramitadores, estafadores, políticos, empresarios, terratenientes, Grupos Armados Organizados  y Grupos de Delincuencia Organizada) para la adquisición de predios; incluidas las conductas de recibir o solicitar beneficios por parte de un servidor público o contratista de operadores.
2. Debilidades en el seguimiento y aplicación de los controles establecidos en el procedimiento.</v>
      </c>
      <c r="G44" s="582" t="str">
        <f>'3-IDENTIFICACIÓN DEL RIESGO'!L26</f>
        <v>1. Detrimento patrimonial debido al abuso indebido de los recursos de la entidad
2. Demandas y sanciones judiciales.
3. Afectación en el desarrollo de las actividades misionales.
4. Investigaciones por parte de órganos de control.
5. Perdida de la credibilidad institucional.</v>
      </c>
      <c r="H44" s="572" t="str">
        <f>'4-VALORACIÓN DEL RIESGO'!G25</f>
        <v>Probable</v>
      </c>
      <c r="I44" s="572" t="str">
        <f>'4-VALORACIÓN DEL RIESGO'!AB25</f>
        <v>Catastrófico</v>
      </c>
      <c r="J44" s="572" t="str">
        <f>'4-VALORACIÓN DEL RIESGO'!AC25</f>
        <v>Extremo</v>
      </c>
      <c r="K44" s="573" t="s">
        <v>414</v>
      </c>
      <c r="L44" s="214" t="s">
        <v>884</v>
      </c>
      <c r="M44" s="149" t="str">
        <f>'5-CONTROLES'!L38</f>
        <v>Aplicación de ACCTI  F 020 lista de chequeo  de recepción de ofertas voluntarias de procesos en curso, por parte de profesional de compras de la DAT designado</v>
      </c>
      <c r="N44" s="149" t="str">
        <f>'5-CONTROLES'!K38</f>
        <v>Registros de cumplimiento de expedientes verificados conforme al procedimiento  de compra directa.</v>
      </c>
      <c r="O44" s="149" t="str">
        <f>'5-CONTROLES'!F38</f>
        <v>Profesional DAT (Compra directa)</v>
      </c>
      <c r="P44" s="149" t="str">
        <f>'5-CONTROLES'!G38</f>
        <v xml:space="preserve">Cuatrimestral </v>
      </c>
      <c r="Q44" s="149" t="s">
        <v>885</v>
      </c>
      <c r="R44" s="215" t="str">
        <f>'5-CONTROLES'!AB38</f>
        <v>Fuerte</v>
      </c>
      <c r="S44" s="215" t="str">
        <f>'5-CONTROLES'!AC38</f>
        <v>Moderado</v>
      </c>
      <c r="T44" s="215" t="str">
        <f>'5-CONTROLES'!AD38</f>
        <v>Moderado</v>
      </c>
      <c r="U44" s="576" t="str">
        <f>'5-CONTROLES'!AG38</f>
        <v>Moderado</v>
      </c>
      <c r="V44" s="572" t="str">
        <f>'5-CONTROLES'!AI38</f>
        <v>Posible</v>
      </c>
      <c r="W44" s="572" t="str">
        <f>'5-CONTROLES'!AK38</f>
        <v>Catastrófico</v>
      </c>
      <c r="X44" s="572" t="str">
        <f>'5-CONTROLES'!AL38</f>
        <v>Extremo</v>
      </c>
      <c r="Y44" s="573" t="s">
        <v>214</v>
      </c>
      <c r="Z44" s="214" t="s">
        <v>886</v>
      </c>
      <c r="AA44" s="149" t="s">
        <v>887</v>
      </c>
      <c r="AB44" s="149" t="s">
        <v>888</v>
      </c>
      <c r="AC44" s="149" t="s">
        <v>889</v>
      </c>
      <c r="AD44" s="253">
        <v>1</v>
      </c>
      <c r="AE44" s="215"/>
      <c r="AF44" s="215"/>
      <c r="AG44" s="215"/>
      <c r="AH44" s="215"/>
      <c r="AI44" s="215"/>
      <c r="AJ44" s="215"/>
      <c r="AK44" s="215"/>
      <c r="AL44" s="215">
        <v>1</v>
      </c>
      <c r="AM44" s="215"/>
      <c r="AN44" s="215"/>
      <c r="AO44" s="215"/>
      <c r="AP44" s="228"/>
      <c r="AQ44" s="291"/>
      <c r="AR44" s="314" t="s">
        <v>1341</v>
      </c>
      <c r="AS44" s="294" t="s">
        <v>1300</v>
      </c>
    </row>
    <row r="45" spans="1:45" ht="48" customHeight="1" x14ac:dyDescent="0.2">
      <c r="A45" s="182"/>
      <c r="B45" s="579"/>
      <c r="C45" s="465"/>
      <c r="D45" s="465"/>
      <c r="E45" s="465"/>
      <c r="F45" s="465"/>
      <c r="G45" s="465"/>
      <c r="H45" s="465"/>
      <c r="I45" s="465"/>
      <c r="J45" s="465"/>
      <c r="K45" s="591"/>
      <c r="L45" s="578" t="s">
        <v>890</v>
      </c>
      <c r="M45" s="492" t="str">
        <f>'5-CONTROLES'!L39</f>
        <v>Profesional designado de compra directa de la DAT registra  en matriz de seguimiento  los  procesos de compra y adjudicaciones de predios identificando el departamento, el estado, entre otra información, como filtro de control en el marco de aplicación del procedimiento de compra directa</v>
      </c>
      <c r="N45" s="492" t="str">
        <f>'5-CONTROLES'!K39</f>
        <v>Matriz de procesos actualizada</v>
      </c>
      <c r="O45" s="492" t="str">
        <f>'5-CONTROLES'!F39</f>
        <v>Profesional DAT (Compra directa)</v>
      </c>
      <c r="P45" s="492" t="str">
        <f>'5-CONTROLES'!G39</f>
        <v>Trimestral</v>
      </c>
      <c r="Q45" s="492" t="s">
        <v>891</v>
      </c>
      <c r="R45" s="576" t="str">
        <f>'5-CONTROLES'!AB39</f>
        <v>Fuerte</v>
      </c>
      <c r="S45" s="576" t="str">
        <f>'5-CONTROLES'!AC39</f>
        <v>Fuerte</v>
      </c>
      <c r="T45" s="576" t="str">
        <f>'5-CONTROLES'!AD39</f>
        <v>Fuerte</v>
      </c>
      <c r="U45" s="465"/>
      <c r="V45" s="465"/>
      <c r="W45" s="465"/>
      <c r="X45" s="465"/>
      <c r="Y45" s="591"/>
      <c r="Z45" s="214" t="s">
        <v>892</v>
      </c>
      <c r="AA45" s="149" t="s">
        <v>893</v>
      </c>
      <c r="AB45" s="149" t="s">
        <v>894</v>
      </c>
      <c r="AC45" s="149" t="s">
        <v>895</v>
      </c>
      <c r="AD45" s="227">
        <v>0.7</v>
      </c>
      <c r="AE45" s="227"/>
      <c r="AF45" s="227"/>
      <c r="AG45" s="227"/>
      <c r="AH45" s="227"/>
      <c r="AI45" s="227"/>
      <c r="AJ45" s="227"/>
      <c r="AK45" s="227"/>
      <c r="AL45" s="227"/>
      <c r="AM45" s="227">
        <v>0.2</v>
      </c>
      <c r="AN45" s="227">
        <v>0.2</v>
      </c>
      <c r="AO45" s="227">
        <v>0.3</v>
      </c>
      <c r="AP45" s="227"/>
      <c r="AQ45" s="291"/>
      <c r="AR45" s="308" t="s">
        <v>1342</v>
      </c>
      <c r="AS45" s="294" t="s">
        <v>1300</v>
      </c>
    </row>
    <row r="46" spans="1:45" ht="105" customHeight="1" x14ac:dyDescent="0.2">
      <c r="A46" s="182"/>
      <c r="B46" s="579"/>
      <c r="C46" s="465"/>
      <c r="D46" s="465"/>
      <c r="E46" s="465"/>
      <c r="F46" s="465"/>
      <c r="G46" s="465"/>
      <c r="H46" s="465"/>
      <c r="I46" s="465"/>
      <c r="J46" s="465"/>
      <c r="K46" s="591"/>
      <c r="L46" s="579"/>
      <c r="M46" s="465"/>
      <c r="N46" s="465"/>
      <c r="O46" s="465"/>
      <c r="P46" s="465"/>
      <c r="Q46" s="465"/>
      <c r="R46" s="465"/>
      <c r="S46" s="465"/>
      <c r="T46" s="465"/>
      <c r="U46" s="465"/>
      <c r="V46" s="465"/>
      <c r="W46" s="465"/>
      <c r="X46" s="465"/>
      <c r="Y46" s="591"/>
      <c r="Z46" s="214" t="s">
        <v>896</v>
      </c>
      <c r="AA46" s="149" t="s">
        <v>897</v>
      </c>
      <c r="AB46" s="149" t="s">
        <v>898</v>
      </c>
      <c r="AC46" s="149" t="s">
        <v>899</v>
      </c>
      <c r="AD46" s="253">
        <v>2</v>
      </c>
      <c r="AE46" s="253"/>
      <c r="AF46" s="253"/>
      <c r="AG46" s="253"/>
      <c r="AH46" s="253"/>
      <c r="AI46" s="253"/>
      <c r="AJ46" s="253">
        <v>1</v>
      </c>
      <c r="AK46" s="253"/>
      <c r="AL46" s="253"/>
      <c r="AM46" s="253"/>
      <c r="AN46" s="253"/>
      <c r="AO46" s="253">
        <v>1</v>
      </c>
      <c r="AP46" s="253"/>
      <c r="AQ46" s="291"/>
      <c r="AR46" s="308" t="s">
        <v>1343</v>
      </c>
      <c r="AS46" s="294" t="s">
        <v>1300</v>
      </c>
    </row>
    <row r="47" spans="1:45" ht="70.5" customHeight="1" x14ac:dyDescent="0.2">
      <c r="A47" s="182"/>
      <c r="B47" s="579"/>
      <c r="C47" s="465"/>
      <c r="D47" s="465"/>
      <c r="E47" s="465"/>
      <c r="F47" s="465"/>
      <c r="G47" s="465"/>
      <c r="H47" s="465"/>
      <c r="I47" s="465"/>
      <c r="J47" s="465"/>
      <c r="K47" s="591"/>
      <c r="L47" s="383"/>
      <c r="M47" s="385"/>
      <c r="N47" s="385"/>
      <c r="O47" s="385"/>
      <c r="P47" s="385"/>
      <c r="Q47" s="385"/>
      <c r="R47" s="385"/>
      <c r="S47" s="385"/>
      <c r="T47" s="385"/>
      <c r="U47" s="465"/>
      <c r="V47" s="465"/>
      <c r="W47" s="465"/>
      <c r="X47" s="465"/>
      <c r="Y47" s="591"/>
      <c r="Z47" s="214" t="s">
        <v>900</v>
      </c>
      <c r="AA47" s="149" t="s">
        <v>901</v>
      </c>
      <c r="AB47" s="149" t="s">
        <v>898</v>
      </c>
      <c r="AC47" s="149" t="s">
        <v>902</v>
      </c>
      <c r="AD47" s="253">
        <v>2</v>
      </c>
      <c r="AE47" s="253"/>
      <c r="AF47" s="253"/>
      <c r="AG47" s="253"/>
      <c r="AH47" s="253"/>
      <c r="AI47" s="253"/>
      <c r="AJ47" s="253">
        <v>1</v>
      </c>
      <c r="AK47" s="253"/>
      <c r="AL47" s="253"/>
      <c r="AM47" s="253"/>
      <c r="AN47" s="253"/>
      <c r="AO47" s="253"/>
      <c r="AP47" s="253">
        <v>1</v>
      </c>
      <c r="AQ47" s="291"/>
      <c r="AR47" s="308" t="s">
        <v>1344</v>
      </c>
      <c r="AS47" s="294" t="s">
        <v>1300</v>
      </c>
    </row>
    <row r="48" spans="1:45" ht="140.25" x14ac:dyDescent="0.2">
      <c r="A48" s="182"/>
      <c r="B48" s="579"/>
      <c r="C48" s="465"/>
      <c r="D48" s="465"/>
      <c r="E48" s="465"/>
      <c r="F48" s="465"/>
      <c r="G48" s="465"/>
      <c r="H48" s="465"/>
      <c r="I48" s="465"/>
      <c r="J48" s="465"/>
      <c r="K48" s="591"/>
      <c r="L48" s="578" t="s">
        <v>903</v>
      </c>
      <c r="M48" s="492" t="str">
        <f>'5-CONTROLES'!L40</f>
        <v>Los profesionales que apoyan el desarrollo de las actuaciones propias del proceso de Compras a cargo de la Dirección de Asuntos Étnicos, cada vez que se les asigne una oferta voluntaria para adquirir un predio debe verificar que la información y documentación de la oferta este completa y con todos los requisitos y documentos exigidos, de acuerdo con lo establecido en la FORMA ACCTI-F-021 FORMA OFERTA VOLUNTARIA DE PREDIOS”. Si el responsable de presentar la oferta no diligencia la forma de manera adecuada no se debe continuar el proceso hasta que se subsane la situación.</v>
      </c>
      <c r="N48" s="492" t="str">
        <f>'5-CONTROLES'!K40</f>
        <v>La forma ACCTI-F-021 FORMA OFERTA VOLUNTARIA DE PREDIOS debidamente diligencia y con anexos.</v>
      </c>
      <c r="O48" s="492" t="str">
        <f>'5-CONTROLES'!F40</f>
        <v>Líder equipo compra de predios -  Dirección de Asuntos Étnicos</v>
      </c>
      <c r="P48" s="492" t="str">
        <f>'5-CONTROLES'!G40</f>
        <v xml:space="preserve">Cada vez se le asignen un oferta voluntaria para adquirir un predio </v>
      </c>
      <c r="Q48" s="492" t="s">
        <v>904</v>
      </c>
      <c r="R48" s="576" t="str">
        <f>'5-CONTROLES'!AB40</f>
        <v>Fuerte</v>
      </c>
      <c r="S48" s="576" t="str">
        <f>'5-CONTROLES'!AC40</f>
        <v>Fuerte</v>
      </c>
      <c r="T48" s="576" t="str">
        <f>'5-CONTROLES'!AD40</f>
        <v>Fuerte</v>
      </c>
      <c r="U48" s="465"/>
      <c r="V48" s="465"/>
      <c r="W48" s="465"/>
      <c r="X48" s="465"/>
      <c r="Y48" s="591"/>
      <c r="Z48" s="214" t="s">
        <v>905</v>
      </c>
      <c r="AA48" s="149" t="s">
        <v>906</v>
      </c>
      <c r="AB48" s="149" t="s">
        <v>907</v>
      </c>
      <c r="AC48" s="149" t="s">
        <v>908</v>
      </c>
      <c r="AD48" s="253">
        <v>1</v>
      </c>
      <c r="AE48" s="215"/>
      <c r="AF48" s="215"/>
      <c r="AG48" s="215"/>
      <c r="AH48" s="215"/>
      <c r="AI48" s="215"/>
      <c r="AJ48" s="253">
        <v>1</v>
      </c>
      <c r="AK48" s="215"/>
      <c r="AL48" s="215"/>
      <c r="AM48" s="215"/>
      <c r="AN48" s="215"/>
      <c r="AO48" s="215"/>
      <c r="AP48" s="216"/>
      <c r="AQ48" s="301"/>
      <c r="AR48" s="296" t="s">
        <v>1317</v>
      </c>
      <c r="AS48" s="294" t="s">
        <v>1301</v>
      </c>
    </row>
    <row r="49" spans="1:46" ht="165.75" x14ac:dyDescent="0.2">
      <c r="A49" s="182"/>
      <c r="B49" s="579"/>
      <c r="C49" s="465"/>
      <c r="D49" s="465"/>
      <c r="E49" s="465"/>
      <c r="F49" s="465"/>
      <c r="G49" s="465"/>
      <c r="H49" s="465"/>
      <c r="I49" s="465"/>
      <c r="J49" s="465"/>
      <c r="K49" s="591"/>
      <c r="L49" s="579"/>
      <c r="M49" s="465"/>
      <c r="N49" s="465"/>
      <c r="O49" s="465"/>
      <c r="P49" s="465"/>
      <c r="Q49" s="465"/>
      <c r="R49" s="465"/>
      <c r="S49" s="465"/>
      <c r="T49" s="465"/>
      <c r="U49" s="465"/>
      <c r="V49" s="465"/>
      <c r="W49" s="465"/>
      <c r="X49" s="465"/>
      <c r="Y49" s="591"/>
      <c r="Z49" s="214" t="s">
        <v>909</v>
      </c>
      <c r="AA49" s="149" t="s">
        <v>910</v>
      </c>
      <c r="AB49" s="149" t="s">
        <v>907</v>
      </c>
      <c r="AC49" s="149" t="s">
        <v>911</v>
      </c>
      <c r="AD49" s="253">
        <v>4</v>
      </c>
      <c r="AE49" s="253"/>
      <c r="AF49" s="253"/>
      <c r="AG49" s="253">
        <v>1</v>
      </c>
      <c r="AH49" s="253"/>
      <c r="AI49" s="253"/>
      <c r="AJ49" s="253">
        <v>1</v>
      </c>
      <c r="AK49" s="253"/>
      <c r="AL49" s="253"/>
      <c r="AM49" s="253">
        <v>1</v>
      </c>
      <c r="AN49" s="253"/>
      <c r="AO49" s="253"/>
      <c r="AP49" s="254">
        <v>1</v>
      </c>
      <c r="AQ49" s="291"/>
      <c r="AR49" s="296" t="s">
        <v>1349</v>
      </c>
      <c r="AS49" s="294" t="s">
        <v>1300</v>
      </c>
    </row>
    <row r="50" spans="1:46" ht="60" customHeight="1" x14ac:dyDescent="0.2">
      <c r="A50" s="182"/>
      <c r="B50" s="579"/>
      <c r="C50" s="465"/>
      <c r="D50" s="465"/>
      <c r="E50" s="465"/>
      <c r="F50" s="465"/>
      <c r="G50" s="465"/>
      <c r="H50" s="465"/>
      <c r="I50" s="465"/>
      <c r="J50" s="465"/>
      <c r="K50" s="591"/>
      <c r="L50" s="579"/>
      <c r="M50" s="465"/>
      <c r="N50" s="465"/>
      <c r="O50" s="465"/>
      <c r="P50" s="465"/>
      <c r="Q50" s="465"/>
      <c r="R50" s="465"/>
      <c r="S50" s="465"/>
      <c r="T50" s="465"/>
      <c r="U50" s="465"/>
      <c r="V50" s="465"/>
      <c r="W50" s="465"/>
      <c r="X50" s="465"/>
      <c r="Y50" s="591"/>
      <c r="Z50" s="214" t="s">
        <v>912</v>
      </c>
      <c r="AA50" s="149" t="s">
        <v>913</v>
      </c>
      <c r="AB50" s="149" t="s">
        <v>907</v>
      </c>
      <c r="AC50" s="149" t="s">
        <v>914</v>
      </c>
      <c r="AD50" s="253">
        <v>2</v>
      </c>
      <c r="AE50" s="253"/>
      <c r="AF50" s="253"/>
      <c r="AG50" s="253"/>
      <c r="AH50" s="253"/>
      <c r="AI50" s="253"/>
      <c r="AJ50" s="253">
        <v>1</v>
      </c>
      <c r="AK50" s="253"/>
      <c r="AL50" s="253"/>
      <c r="AM50" s="253"/>
      <c r="AN50" s="253"/>
      <c r="AO50" s="253"/>
      <c r="AP50" s="254">
        <v>1</v>
      </c>
      <c r="AQ50" s="291"/>
      <c r="AR50" s="296" t="s">
        <v>1312</v>
      </c>
      <c r="AS50" s="294" t="s">
        <v>1300</v>
      </c>
    </row>
    <row r="51" spans="1:46" ht="54.75" customHeight="1" x14ac:dyDescent="0.2">
      <c r="A51" s="182"/>
      <c r="B51" s="579"/>
      <c r="C51" s="385"/>
      <c r="D51" s="385"/>
      <c r="E51" s="385"/>
      <c r="F51" s="385"/>
      <c r="G51" s="385"/>
      <c r="H51" s="385"/>
      <c r="I51" s="385"/>
      <c r="J51" s="385"/>
      <c r="K51" s="389"/>
      <c r="L51" s="383"/>
      <c r="M51" s="385"/>
      <c r="N51" s="385"/>
      <c r="O51" s="385"/>
      <c r="P51" s="385"/>
      <c r="Q51" s="385"/>
      <c r="R51" s="385"/>
      <c r="S51" s="385"/>
      <c r="T51" s="385"/>
      <c r="U51" s="385"/>
      <c r="V51" s="385"/>
      <c r="W51" s="385"/>
      <c r="X51" s="385"/>
      <c r="Y51" s="389"/>
      <c r="Z51" s="214" t="s">
        <v>915</v>
      </c>
      <c r="AA51" s="149" t="s">
        <v>916</v>
      </c>
      <c r="AB51" s="149" t="s">
        <v>907</v>
      </c>
      <c r="AC51" s="149" t="s">
        <v>917</v>
      </c>
      <c r="AD51" s="253">
        <v>1</v>
      </c>
      <c r="AE51" s="253"/>
      <c r="AF51" s="253"/>
      <c r="AG51" s="253"/>
      <c r="AH51" s="253"/>
      <c r="AI51" s="253"/>
      <c r="AJ51" s="253"/>
      <c r="AK51" s="253"/>
      <c r="AL51" s="253"/>
      <c r="AM51" s="253"/>
      <c r="AN51" s="253"/>
      <c r="AO51" s="253">
        <v>1</v>
      </c>
      <c r="AP51" s="254"/>
      <c r="AQ51" s="291"/>
      <c r="AR51" s="296" t="s">
        <v>1306</v>
      </c>
      <c r="AS51" s="294" t="s">
        <v>1301</v>
      </c>
    </row>
    <row r="52" spans="1:46" ht="133.5" customHeight="1" x14ac:dyDescent="0.2">
      <c r="A52" s="182"/>
      <c r="B52" s="579"/>
      <c r="C52" s="584">
        <v>16</v>
      </c>
      <c r="D52" s="582" t="str">
        <f>'3-IDENTIFICACIÓN DEL RIESGO'!N27</f>
        <v>Desviación de recursos en el desarrollo del proceso de la Iniciativa Comunitaria con enfoque diferencial étnico para beneficio personal de un contratista o funcionario, o un tercero.</v>
      </c>
      <c r="E52" s="492" t="s">
        <v>661</v>
      </c>
      <c r="F52" s="582" t="str">
        <f>'3-IDENTIFICACIÓN DEL RIESGO'!H27</f>
        <v>1. Omisión de la construcción participativa de la propuesta de iniciativa comunitaria.
2.- Intervención de un tercero en la construcción de la propuesta de iniciativa comunitaria.    
3.- No aplicación  de los criterios de priorización contemplados en la Guía Operativa  para la implementación de las iniciativas comunitarias.  
4.- Condicionamiento de la selección de proveedores  en el comité de compras para el desarrollo de las Iniciativas comunitarias con enfoque diferencial étnico.</v>
      </c>
      <c r="G52" s="582" t="str">
        <f>'3-IDENTIFICACIÓN DEL RIESGO'!L27</f>
        <v>1. Vulneración en derechos colectivos de comunidades.
2. Detrimento patrimonial.</v>
      </c>
      <c r="H52" s="572" t="str">
        <f>'4-VALORACIÓN DEL RIESGO'!G26</f>
        <v>Posible</v>
      </c>
      <c r="I52" s="572" t="str">
        <f>'4-VALORACIÓN DEL RIESGO'!AB26</f>
        <v>Catastrófico</v>
      </c>
      <c r="J52" s="572" t="str">
        <f>'4-VALORACIÓN DEL RIESGO'!AC26</f>
        <v>Extremo</v>
      </c>
      <c r="K52" s="573" t="s">
        <v>414</v>
      </c>
      <c r="L52" s="214" t="s">
        <v>918</v>
      </c>
      <c r="M52" s="149" t="str">
        <f>'5-CONTROLES'!L41</f>
        <v xml:space="preserve">El equipo técnico de Iniciativas Comunitarias de la Dirección de Asuntos Étnicos siempre que haya una solicitud de iniciativa deberá programar con la comunidad  la socialización  y formulación participativa de la Iniciativa de acuerdo a lo establecido en la guía operativa para la implementación de iniciativas comunitarias  en los artículos 2 y 3. Conforme a los resultados de la socialización y formulación se dejará evidenciado todas las acciones realizadas por parte de grupo técnico de Iniciativas Comunitarias, las evidencias se registraran en un acta de socialización de la guía y formulación participativa de la iniciativa comunitaria. </v>
      </c>
      <c r="N52" s="149" t="str">
        <f>'5-CONTROLES'!K41</f>
        <v xml:space="preserve">Las evidencias se registraran en un acta de socialización de la guía y formulación participativa de la iniciativa comunitaria </v>
      </c>
      <c r="O52" s="149" t="str">
        <f>'5-CONTROLES'!F41</f>
        <v xml:space="preserve">El equipo técnico de Iniciativas Comunitarias de la Dirección de Asuntos Étnicos </v>
      </c>
      <c r="P52" s="149" t="str">
        <f>'5-CONTROLES'!G41</f>
        <v>Siempre que haya una solicitud de iniciativa comunitaria</v>
      </c>
      <c r="Q52" s="149" t="s">
        <v>919</v>
      </c>
      <c r="R52" s="215" t="str">
        <f>'5-CONTROLES'!AB41</f>
        <v>Fuerte</v>
      </c>
      <c r="S52" s="215" t="str">
        <f>'5-CONTROLES'!AC41</f>
        <v>Fuerte</v>
      </c>
      <c r="T52" s="215" t="str">
        <f>'5-CONTROLES'!AD41</f>
        <v>Fuerte</v>
      </c>
      <c r="U52" s="576" t="str">
        <f>'5-CONTROLES'!AG41</f>
        <v>Fuerte</v>
      </c>
      <c r="V52" s="572" t="str">
        <f>'5-CONTROLES'!AI41</f>
        <v>Rara Vez</v>
      </c>
      <c r="W52" s="572" t="str">
        <f>'5-CONTROLES'!AK41</f>
        <v>Catastrófico</v>
      </c>
      <c r="X52" s="572" t="str">
        <f>'5-CONTROLES'!AL41</f>
        <v>Extremo</v>
      </c>
      <c r="Y52" s="573" t="s">
        <v>214</v>
      </c>
      <c r="Z52" s="214" t="s">
        <v>920</v>
      </c>
      <c r="AA52" s="149" t="s">
        <v>921</v>
      </c>
      <c r="AB52" s="149" t="s">
        <v>922</v>
      </c>
      <c r="AC52" s="149" t="s">
        <v>923</v>
      </c>
      <c r="AD52" s="253">
        <v>1</v>
      </c>
      <c r="AE52" s="215"/>
      <c r="AF52" s="215"/>
      <c r="AG52" s="215"/>
      <c r="AH52" s="215"/>
      <c r="AI52" s="215">
        <v>1</v>
      </c>
      <c r="AJ52" s="215"/>
      <c r="AK52" s="215"/>
      <c r="AL52" s="215"/>
      <c r="AM52" s="215"/>
      <c r="AN52" s="215"/>
      <c r="AO52" s="215"/>
      <c r="AP52" s="216"/>
      <c r="AQ52" s="291"/>
      <c r="AR52" s="297" t="s">
        <v>1313</v>
      </c>
      <c r="AS52" s="294" t="s">
        <v>1300</v>
      </c>
    </row>
    <row r="53" spans="1:46" ht="75" customHeight="1" x14ac:dyDescent="0.2">
      <c r="A53" s="182"/>
      <c r="B53" s="579"/>
      <c r="C53" s="385"/>
      <c r="D53" s="385"/>
      <c r="E53" s="385"/>
      <c r="F53" s="385"/>
      <c r="G53" s="385"/>
      <c r="H53" s="385"/>
      <c r="I53" s="385"/>
      <c r="J53" s="385"/>
      <c r="K53" s="389"/>
      <c r="L53" s="214" t="s">
        <v>924</v>
      </c>
      <c r="M53" s="149" t="str">
        <f>'5-CONTROLES'!L42</f>
        <v>Los profesionales que apoyan las actividades de planeación, seguimiento y cierre de las iniciativas comunitarias a cargo de la Dirección de Asuntos Étnicos, una vez sea aprobada la cofinanciación de la Iniciativa, deben realizar una selección objetiva de los integrantes del comité de compras por parte de la comunidad, que brinde garantías de transparencia y legalidad en el proceso; así como en la selección de los proveedores a contratar, de acuerdo a con lo establecido en la Guía operativa.</v>
      </c>
      <c r="N53" s="149" t="str">
        <f>'5-CONTROLES'!K42</f>
        <v>Se deben anexar  el cuadro de criterios habilitantes para ser proveedor, cuadro comparativo de cotizaciones y el cuadro de criterios de evaluación de las propuestas de los proveedores</v>
      </c>
      <c r="O53" s="149" t="str">
        <f>'5-CONTROLES'!F42</f>
        <v xml:space="preserve">El equipo técnico de Iniciativas Comunitarias de la Dirección de Asuntos Étnicos </v>
      </c>
      <c r="P53" s="149" t="str">
        <f>'5-CONTROLES'!G42</f>
        <v>Una vez sea aprobada la cofinanciación de la iniciativa comunitaria  se seleccionará el comité de compras</v>
      </c>
      <c r="Q53" s="149" t="s">
        <v>925</v>
      </c>
      <c r="R53" s="215" t="str">
        <f>'5-CONTROLES'!AB42</f>
        <v>Fuerte</v>
      </c>
      <c r="S53" s="215" t="str">
        <f>'5-CONTROLES'!AC42</f>
        <v>Fuerte</v>
      </c>
      <c r="T53" s="215" t="str">
        <f>'5-CONTROLES'!AD42</f>
        <v>Fuerte</v>
      </c>
      <c r="U53" s="385"/>
      <c r="V53" s="385"/>
      <c r="W53" s="385"/>
      <c r="X53" s="385"/>
      <c r="Y53" s="389"/>
      <c r="Z53" s="214" t="s">
        <v>926</v>
      </c>
      <c r="AA53" s="149" t="s">
        <v>927</v>
      </c>
      <c r="AB53" s="149" t="s">
        <v>928</v>
      </c>
      <c r="AC53" s="149" t="s">
        <v>929</v>
      </c>
      <c r="AD53" s="215">
        <v>1</v>
      </c>
      <c r="AE53" s="215"/>
      <c r="AF53" s="215"/>
      <c r="AG53" s="215"/>
      <c r="AH53" s="215"/>
      <c r="AI53" s="215">
        <v>1</v>
      </c>
      <c r="AJ53" s="215"/>
      <c r="AK53" s="215"/>
      <c r="AL53" s="215"/>
      <c r="AM53" s="215"/>
      <c r="AN53" s="215"/>
      <c r="AO53" s="215"/>
      <c r="AP53" s="216"/>
      <c r="AQ53" s="291"/>
      <c r="AR53" s="307" t="s">
        <v>1329</v>
      </c>
      <c r="AS53" s="294" t="s">
        <v>1300</v>
      </c>
    </row>
    <row r="54" spans="1:46" ht="179.25" customHeight="1" x14ac:dyDescent="0.2">
      <c r="A54" s="182"/>
      <c r="B54" s="579"/>
      <c r="C54" s="201">
        <v>17</v>
      </c>
      <c r="D54" s="202" t="str">
        <f>'3-IDENTIFICACIÓN DEL RIESGO'!N28</f>
        <v>Dilación en la atención a las solicitudes de comunidades étnicas favoreciendo intereses particulares.</v>
      </c>
      <c r="E54" s="137" t="s">
        <v>661</v>
      </c>
      <c r="F54" s="202" t="str">
        <f>'3-IDENTIFICACIÓN DEL RIESGO'!H28</f>
        <v>1. Carencia de criterios técnicos de priorización para la atención de solicitudes de comunidades étnicas.
2. Favorecimiento de intereses particulares.</v>
      </c>
      <c r="G54" s="202" t="str">
        <f>'3-IDENTIFICACIÓN DEL RIESGO'!L28</f>
        <v xml:space="preserve">1. Inequidad en la atención a las solicitudes presentadas por comunidades étnicas. </v>
      </c>
      <c r="H54" s="204" t="str">
        <f>'4-VALORACIÓN DEL RIESGO'!G27</f>
        <v>Posible</v>
      </c>
      <c r="I54" s="204" t="str">
        <f>'4-VALORACIÓN DEL RIESGO'!AB27</f>
        <v>Catastrófico</v>
      </c>
      <c r="J54" s="204" t="str">
        <f>'4-VALORACIÓN DEL RIESGO'!AC27</f>
        <v>Extremo</v>
      </c>
      <c r="K54" s="205" t="s">
        <v>414</v>
      </c>
      <c r="L54" s="214" t="s">
        <v>930</v>
      </c>
      <c r="M54" s="149" t="str">
        <f>'5-CONTROLES'!L43</f>
        <v>Realizar control mediante matriz de seguimiento a los procedimientos administrativos de legalización para comunidades étnicas (indígenas y negras)</v>
      </c>
      <c r="N54" s="149" t="str">
        <f>'5-CONTROLES'!K43</f>
        <v>Matriz de seguimiento de la ejecución del plan de atención para comunidades étnicas.
Matriz de registro de solicitudes completas e incompletas.
Verificación de expedientes aperturados con solicitudes nuevas.
Actas de seguimiento con los equipos profesionales a cargo de la ejecución.</v>
      </c>
      <c r="O54" s="149" t="str">
        <f>'5-CONTROLES'!F43</f>
        <v>Dirección y Subdirección de Asuntos Étnicos</v>
      </c>
      <c r="P54" s="149" t="str">
        <f>'5-CONTROLES'!G43</f>
        <v>Por cada proceso de ampliación y constitución de resguardos. Los procedimientos de legalización para comunidades étnicas, deben tener un seguimiento bimensual dadas las etapas administrativas de dichos procedimientos. Existen órdenes judiciales que requieren seguimiento permanente, que puede ser semanal.</v>
      </c>
      <c r="Q54" s="149"/>
      <c r="R54" s="215" t="str">
        <f>'5-CONTROLES'!AB43</f>
        <v>Moderado</v>
      </c>
      <c r="S54" s="215" t="str">
        <f>'5-CONTROLES'!AC43</f>
        <v>Moderado</v>
      </c>
      <c r="T54" s="215" t="str">
        <f>'5-CONTROLES'!AD43</f>
        <v>Moderado</v>
      </c>
      <c r="U54" s="208" t="str">
        <f>'5-CONTROLES'!AG43</f>
        <v>Moderado</v>
      </c>
      <c r="V54" s="204" t="str">
        <f>'5-CONTROLES'!AI43</f>
        <v>Improbable</v>
      </c>
      <c r="W54" s="204" t="str">
        <f>'5-CONTROLES'!AK43</f>
        <v>Catastrófico</v>
      </c>
      <c r="X54" s="204" t="str">
        <f>'5-CONTROLES'!AL43</f>
        <v>Extremo</v>
      </c>
      <c r="Y54" s="205" t="s">
        <v>214</v>
      </c>
      <c r="Z54" s="214" t="s">
        <v>931</v>
      </c>
      <c r="AA54" s="149" t="s">
        <v>932</v>
      </c>
      <c r="AB54" s="149" t="s">
        <v>907</v>
      </c>
      <c r="AC54" s="149" t="s">
        <v>933</v>
      </c>
      <c r="AD54" s="215">
        <v>3</v>
      </c>
      <c r="AE54" s="215"/>
      <c r="AF54" s="215"/>
      <c r="AG54" s="215">
        <v>1</v>
      </c>
      <c r="AH54" s="215"/>
      <c r="AI54" s="215"/>
      <c r="AJ54" s="215">
        <v>1</v>
      </c>
      <c r="AK54" s="215"/>
      <c r="AL54" s="215"/>
      <c r="AM54" s="215"/>
      <c r="AN54" s="215"/>
      <c r="AO54" s="215">
        <v>1</v>
      </c>
      <c r="AP54" s="216"/>
      <c r="AQ54" s="291"/>
      <c r="AR54" s="298" t="s">
        <v>1307</v>
      </c>
      <c r="AS54" s="294" t="s">
        <v>1301</v>
      </c>
    </row>
    <row r="55" spans="1:46" ht="59.25" customHeight="1" x14ac:dyDescent="0.2">
      <c r="A55" s="182"/>
      <c r="B55" s="579"/>
      <c r="C55" s="584" t="s">
        <v>934</v>
      </c>
      <c r="D55" s="492" t="str">
        <f>'3-IDENTIFICACIÓN DEL RIESGO'!N29</f>
        <v>Favorecimiento en la atención de solicitudes de legalización de territorios colectivos a comunidades étnicas específicas por parte de la Subdirección de Asuntos Étnicos, desconociendo el principio de equidad.</v>
      </c>
      <c r="E55" s="492" t="s">
        <v>661</v>
      </c>
      <c r="F55" s="492" t="str">
        <f>'3-IDENTIFICACIÓN DEL RIESGO'!H29</f>
        <v>Carencia de criterios técnicos estandarizados para priorizar la atención de las solicitudes de legalización en los territorios colectivos a comunidades étnicas por parte de la Subdirección de Asuntos Étnicos</v>
      </c>
      <c r="G55" s="492" t="str">
        <f>'3-IDENTIFICACIÓN DEL RIESGO'!L29</f>
        <v xml:space="preserve">1. Inequidad en la atención a las solicitudes presentadas por comunidades étnicas. </v>
      </c>
      <c r="H55" s="572" t="str">
        <f>'4-VALORACIÓN DEL RIESGO'!G28</f>
        <v>Posible</v>
      </c>
      <c r="I55" s="572" t="str">
        <f>'4-VALORACIÓN DEL RIESGO'!AB28</f>
        <v>Catastrófico</v>
      </c>
      <c r="J55" s="572" t="str">
        <f>'4-VALORACIÓN DEL RIESGO'!AC28</f>
        <v>Extremo</v>
      </c>
      <c r="K55" s="573" t="s">
        <v>414</v>
      </c>
      <c r="L55" s="214" t="s">
        <v>935</v>
      </c>
      <c r="M55" s="149" t="str">
        <f>'5-CONTROLES'!L44</f>
        <v>Generar un documento donde se establezcan los criterios técnicos estándar de priorización para la atención de las solicitudes de legalización de territorios colectivos a comunidades étnicas por parte de la Subdirección de Asuntos Étnicos</v>
      </c>
      <c r="N55" s="149" t="str">
        <f>'5-CONTROLES'!K44</f>
        <v>Documento de criterios técnicos de priorización de solicitudes con certificación de Gestión de Calidad</v>
      </c>
      <c r="O55" s="149" t="str">
        <f>'5-CONTROLES'!F44</f>
        <v>Subdirección de Asuntos Étnicos</v>
      </c>
      <c r="P55" s="149" t="str">
        <f>'5-CONTROLES'!G44</f>
        <v>Anual</v>
      </c>
      <c r="Q55" s="149"/>
      <c r="R55" s="215" t="str">
        <f>'5-CONTROLES'!AB44</f>
        <v>Moderado</v>
      </c>
      <c r="S55" s="215" t="str">
        <f>'5-CONTROLES'!AC44</f>
        <v>Moderado</v>
      </c>
      <c r="T55" s="215" t="str">
        <f>'5-CONTROLES'!AD44</f>
        <v>Moderado</v>
      </c>
      <c r="U55" s="576" t="str">
        <f>'5-CONTROLES'!AG44</f>
        <v>Moderado</v>
      </c>
      <c r="V55" s="572" t="str">
        <f>'5-CONTROLES'!AI44</f>
        <v>Improbable</v>
      </c>
      <c r="W55" s="572" t="str">
        <f>'5-CONTROLES'!AK44</f>
        <v>Catastrófico</v>
      </c>
      <c r="X55" s="572" t="str">
        <f>'5-CONTROLES'!AL44</f>
        <v>Extremo</v>
      </c>
      <c r="Y55" s="573" t="s">
        <v>214</v>
      </c>
      <c r="Z55" s="578" t="s">
        <v>936</v>
      </c>
      <c r="AA55" s="492" t="s">
        <v>937</v>
      </c>
      <c r="AB55" s="492" t="s">
        <v>907</v>
      </c>
      <c r="AC55" s="492" t="s">
        <v>938</v>
      </c>
      <c r="AD55" s="575">
        <v>0.5</v>
      </c>
      <c r="AE55" s="576"/>
      <c r="AF55" s="576"/>
      <c r="AG55" s="576"/>
      <c r="AH55" s="576"/>
      <c r="AI55" s="576"/>
      <c r="AJ55" s="576"/>
      <c r="AK55" s="576"/>
      <c r="AL55" s="576"/>
      <c r="AM55" s="576"/>
      <c r="AN55" s="575">
        <v>0.5</v>
      </c>
      <c r="AO55" s="576"/>
      <c r="AP55" s="596"/>
      <c r="AQ55" s="291"/>
      <c r="AR55" s="566" t="s">
        <v>1306</v>
      </c>
      <c r="AS55" s="564" t="s">
        <v>1301</v>
      </c>
    </row>
    <row r="56" spans="1:46" ht="68.25" customHeight="1" x14ac:dyDescent="0.2">
      <c r="A56" s="182"/>
      <c r="B56" s="383"/>
      <c r="C56" s="385"/>
      <c r="D56" s="385"/>
      <c r="E56" s="385"/>
      <c r="F56" s="385"/>
      <c r="G56" s="385"/>
      <c r="H56" s="385"/>
      <c r="I56" s="385"/>
      <c r="J56" s="385"/>
      <c r="K56" s="389"/>
      <c r="L56" s="214" t="s">
        <v>939</v>
      </c>
      <c r="M56" s="149" t="str">
        <f>'5-CONTROLES'!L45</f>
        <v>Generar Planes de Atención anualizados para gestionar las solicitudes de legalización de territorios colectivos a comunidades étnicas a cargo de la Subdirección de Asuntos Étnicos, de acuerdo con las priorizaciones que se establezcan en virtud de la aplicación de los criterios técnicos estándar definidos</v>
      </c>
      <c r="N56" s="149" t="str">
        <f>'5-CONTROLES'!K45</f>
        <v>1. Plan de Acción por vigencias, definido de acuerdo con la correspondiente priorización de solicitudes.
2. Informe de seguimiento a la ejecución del Plan de Acción</v>
      </c>
      <c r="O56" s="149" t="str">
        <f>'5-CONTROLES'!F45</f>
        <v>Subdirección de Asuntos Étnicos</v>
      </c>
      <c r="P56" s="149" t="str">
        <f>'5-CONTROLES'!G45</f>
        <v>Anual</v>
      </c>
      <c r="Q56" s="149" t="s">
        <v>940</v>
      </c>
      <c r="R56" s="215" t="str">
        <f>'5-CONTROLES'!AB45</f>
        <v>Moderado</v>
      </c>
      <c r="S56" s="215" t="str">
        <f>'5-CONTROLES'!AC45</f>
        <v>Moderado</v>
      </c>
      <c r="T56" s="215" t="str">
        <f>'5-CONTROLES'!AD45</f>
        <v>Moderado</v>
      </c>
      <c r="U56" s="385"/>
      <c r="V56" s="385"/>
      <c r="W56" s="385"/>
      <c r="X56" s="385"/>
      <c r="Y56" s="389"/>
      <c r="Z56" s="383"/>
      <c r="AA56" s="385"/>
      <c r="AB56" s="385"/>
      <c r="AC56" s="385"/>
      <c r="AD56" s="385"/>
      <c r="AE56" s="385"/>
      <c r="AF56" s="385"/>
      <c r="AG56" s="385"/>
      <c r="AH56" s="385"/>
      <c r="AI56" s="385"/>
      <c r="AJ56" s="385"/>
      <c r="AK56" s="385"/>
      <c r="AL56" s="385"/>
      <c r="AM56" s="385"/>
      <c r="AN56" s="385"/>
      <c r="AO56" s="385"/>
      <c r="AP56" s="389"/>
      <c r="AQ56" s="291"/>
      <c r="AR56" s="567"/>
      <c r="AS56" s="565"/>
    </row>
    <row r="57" spans="1:46" ht="58.5" customHeight="1" x14ac:dyDescent="0.2">
      <c r="A57" s="182"/>
      <c r="B57" s="583" t="str">
        <f>'3-IDENTIFICACIÓN DEL RIESGO'!B30</f>
        <v>Administración de Tierras.</v>
      </c>
      <c r="C57" s="584">
        <v>18</v>
      </c>
      <c r="D57" s="582" t="str">
        <f>'3-IDENTIFICACIÓN DEL RIESGO'!N30</f>
        <v>Inadecuado desarrollo de actividades en la administración de las tierras baldías de la nación y de los bienes fiscales patrimoniales para beneficio personal o de terceros.</v>
      </c>
      <c r="E57" s="492" t="s">
        <v>661</v>
      </c>
      <c r="F57" s="582" t="str">
        <f>'3-IDENTIFICACIÓN DEL RIESGO'!H30</f>
        <v xml:space="preserve">1. Dinámicas de peculado, cohecho y concusión asociadas a procesos administrativos.
2. Desconocimiento de los requisitos legales para la ejecución de los procedimientos.
3. Omisión intencional de los requisitos legales para la ejecución de los procedimientos.
4. Falta de controles en inspección y vigilancia del cumplimiento de requisitos y otras acciones preventivas. </v>
      </c>
      <c r="G57" s="582" t="str">
        <f>'3-IDENTIFICACIÓN DEL RIESGO'!L30</f>
        <v>1. Afectación en el desarrollo de las actividades misionales.
2. Investigaciones por parte de órganos de control.
3. Perdida de credibilidad institucional</v>
      </c>
      <c r="H57" s="572" t="str">
        <f>'4-VALORACIÓN DEL RIESGO'!G29</f>
        <v>Probable</v>
      </c>
      <c r="I57" s="572" t="str">
        <f>'4-VALORACIÓN DEL RIESGO'!AB29</f>
        <v>Catastrófico</v>
      </c>
      <c r="J57" s="572" t="str">
        <f>'4-VALORACIÓN DEL RIESGO'!AC29</f>
        <v>Extremo</v>
      </c>
      <c r="K57" s="573" t="s">
        <v>414</v>
      </c>
      <c r="L57" s="214" t="s">
        <v>941</v>
      </c>
      <c r="M57" s="149" t="str">
        <f>'5-CONTROLES'!L46</f>
        <v>Profesional SATN cada vez que ingrese un colaborador a la Subdirección se realizará socialización de los procedimiento ADMTI-P-007 Y  ADMTI-P-12 en los cuales este se apoyara para realizar las actividades, al no existir claridad frente a las actividades a desarrollar, se hará acompañamiento en la ejecución del mismo hasta que exista una correcta implementación. Como evidencia se cuenta con acta y lista de asistencia</v>
      </c>
      <c r="N57" s="149" t="str">
        <f>'5-CONTROLES'!K46</f>
        <v xml:space="preserve"> Como evidencia se cuenta con acta y lista de asistencia</v>
      </c>
      <c r="O57" s="149" t="str">
        <f>'5-CONTROLES'!F46</f>
        <v xml:space="preserve">Profesional SATN </v>
      </c>
      <c r="P57" s="149" t="str">
        <f>'5-CONTROLES'!G46</f>
        <v xml:space="preserve"> cada vez que ingrese un solicitud</v>
      </c>
      <c r="Q57" s="149"/>
      <c r="R57" s="215" t="str">
        <f>'5-CONTROLES'!AB46</f>
        <v>Fuerte</v>
      </c>
      <c r="S57" s="215" t="str">
        <f>'5-CONTROLES'!AC46</f>
        <v>Moderado</v>
      </c>
      <c r="T57" s="215" t="str">
        <f>'5-CONTROLES'!AD46</f>
        <v>Moderado</v>
      </c>
      <c r="U57" s="576" t="str">
        <f>'5-CONTROLES'!AG46</f>
        <v>Moderado</v>
      </c>
      <c r="V57" s="572" t="str">
        <f>'5-CONTROLES'!AI46</f>
        <v>Probable</v>
      </c>
      <c r="W57" s="572" t="str">
        <f>'5-CONTROLES'!AK46</f>
        <v>Catastrófico</v>
      </c>
      <c r="X57" s="572" t="str">
        <f>'5-CONTROLES'!AL46</f>
        <v>Extremo</v>
      </c>
      <c r="Y57" s="573" t="s">
        <v>214</v>
      </c>
      <c r="Z57" s="578" t="s">
        <v>942</v>
      </c>
      <c r="AA57" s="492" t="s">
        <v>943</v>
      </c>
      <c r="AB57" s="492" t="s">
        <v>944</v>
      </c>
      <c r="AC57" s="492" t="s">
        <v>945</v>
      </c>
      <c r="AD57" s="575">
        <v>1</v>
      </c>
      <c r="AE57" s="576"/>
      <c r="AF57" s="576"/>
      <c r="AG57" s="576"/>
      <c r="AH57" s="575">
        <v>1</v>
      </c>
      <c r="AI57" s="576"/>
      <c r="AJ57" s="576"/>
      <c r="AK57" s="576"/>
      <c r="AL57" s="576"/>
      <c r="AM57" s="576"/>
      <c r="AN57" s="576"/>
      <c r="AO57" s="576"/>
      <c r="AP57" s="596"/>
      <c r="AQ57" s="291"/>
      <c r="AR57" s="566" t="s">
        <v>1345</v>
      </c>
      <c r="AS57" s="564" t="s">
        <v>1300</v>
      </c>
    </row>
    <row r="58" spans="1:46" ht="63.75" customHeight="1" x14ac:dyDescent="0.2">
      <c r="A58" s="182"/>
      <c r="B58" s="579"/>
      <c r="C58" s="465"/>
      <c r="D58" s="465"/>
      <c r="E58" s="465"/>
      <c r="F58" s="465"/>
      <c r="G58" s="465"/>
      <c r="H58" s="465"/>
      <c r="I58" s="465"/>
      <c r="J58" s="465"/>
      <c r="K58" s="591"/>
      <c r="L58" s="214" t="s">
        <v>946</v>
      </c>
      <c r="M58" s="149" t="str">
        <f>'5-CONTROLES'!L47</f>
        <v>Profesional de la DAT dos veces al años con el fin de verificar el cumplimiento del procedimiento y a través de la verificación aleatoria de expediente comprobará el cumplimiento de las actividades establecidas en los  procedimientos  ADMTI-P-007 Y ADMTI-P-12 . Al encontrarse inconsistencias se informara al líder equipo y director de la DAT, así mismo se debe generar plan de mejoramiento. Como evidencia se realiza Acta de Reunión.</v>
      </c>
      <c r="N58" s="149" t="str">
        <f>'5-CONTROLES'!K47</f>
        <v>Como evidencia se realiza Acta de Reunión.</v>
      </c>
      <c r="O58" s="149" t="str">
        <f>'5-CONTROLES'!F47</f>
        <v>Profesional de la DAT</v>
      </c>
      <c r="P58" s="149" t="str">
        <f>'5-CONTROLES'!G47</f>
        <v>Dos veces al año</v>
      </c>
      <c r="Q58" s="149"/>
      <c r="R58" s="215" t="str">
        <f>'5-CONTROLES'!AB47</f>
        <v>Fuerte</v>
      </c>
      <c r="S58" s="215" t="str">
        <f>'5-CONTROLES'!AC47</f>
        <v>Moderado</v>
      </c>
      <c r="T58" s="215" t="str">
        <f>'5-CONTROLES'!AD47</f>
        <v>Moderado</v>
      </c>
      <c r="U58" s="465"/>
      <c r="V58" s="465"/>
      <c r="W58" s="465"/>
      <c r="X58" s="465"/>
      <c r="Y58" s="591"/>
      <c r="Z58" s="579"/>
      <c r="AA58" s="465"/>
      <c r="AB58" s="465"/>
      <c r="AC58" s="465"/>
      <c r="AD58" s="465"/>
      <c r="AE58" s="465"/>
      <c r="AF58" s="465"/>
      <c r="AG58" s="465"/>
      <c r="AH58" s="465"/>
      <c r="AI58" s="465"/>
      <c r="AJ58" s="465"/>
      <c r="AK58" s="465"/>
      <c r="AL58" s="465"/>
      <c r="AM58" s="465"/>
      <c r="AN58" s="465"/>
      <c r="AO58" s="465"/>
      <c r="AP58" s="591"/>
      <c r="AQ58" s="291"/>
      <c r="AR58" s="567"/>
      <c r="AS58" s="565"/>
    </row>
    <row r="59" spans="1:46" ht="63.75" customHeight="1" x14ac:dyDescent="0.2">
      <c r="A59" s="182"/>
      <c r="B59" s="579"/>
      <c r="C59" s="584">
        <v>19</v>
      </c>
      <c r="D59" s="582" t="str">
        <f>'3-IDENTIFICACIÓN DEL RIESGO'!N31</f>
        <v>Acción u omisión de actividades de limitación de la propiedad para beneficio personal o de terceros</v>
      </c>
      <c r="E59" s="492" t="s">
        <v>661</v>
      </c>
      <c r="F59" s="582" t="str">
        <f>'3-IDENTIFICACIÓN DEL RIESGO'!H31</f>
        <v xml:space="preserve">1. Dinámicas de peculado, cohecho y concusión asociadas a procesos administrativos.
2. Desconocimiento de los requisitos legales para la ejecución de los procedimientos.
3. Omisión intencional de los requisitos legales para la ejecución de los procedimientos.
4. Falta de controles en inspección y vigilancia del cumplimiento de requisitos y otras acciones preventivas. </v>
      </c>
      <c r="G59" s="582" t="str">
        <f>'3-IDENTIFICACIÓN DEL RIESGO'!L31</f>
        <v>1. Afectación en el desarrollo de las actividades misionales.
2. Investigaciones por parte de órganos de control.
3. Perdida de credibilidad institucional</v>
      </c>
      <c r="H59" s="572" t="str">
        <f>'4-VALORACIÓN DEL RIESGO'!G20</f>
        <v>Rara Vez</v>
      </c>
      <c r="I59" s="572" t="str">
        <f>'4-VALORACIÓN DEL RIESGO'!AB30</f>
        <v>Catastrófico</v>
      </c>
      <c r="J59" s="572" t="str">
        <f>'4-VALORACIÓN DEL RIESGO'!AC30</f>
        <v>Extremo</v>
      </c>
      <c r="K59" s="573" t="s">
        <v>414</v>
      </c>
      <c r="L59" s="214" t="s">
        <v>947</v>
      </c>
      <c r="M59" s="149" t="str">
        <f>'5-CONTROLES'!L48</f>
        <v>Profesional SATN cada vez que ingrese un colaborador a la Subdirección se realizará socialización del  procedimiento ADMTI-P-006 limitación a la propiedad en los cuales este se apoyara para realizar las actividades, al no existir claridad frente a las actividades a desarrollar, se hará acompañamiento en la ejecución del mismo hasta que exista una correcta implementación. Como evidencia se cuenta con acta y lista de asistencia</v>
      </c>
      <c r="N59" s="149" t="str">
        <f>'5-CONTROLES'!K48</f>
        <v>Acta de reunión / Listado de asistencia</v>
      </c>
      <c r="O59" s="149" t="str">
        <f>'5-CONTROLES'!F48</f>
        <v xml:space="preserve">Profesional SATN </v>
      </c>
      <c r="P59" s="149" t="str">
        <f>'5-CONTROLES'!G48</f>
        <v xml:space="preserve"> cada vez que ingrese un solicitud</v>
      </c>
      <c r="Q59" s="149" t="s">
        <v>948</v>
      </c>
      <c r="R59" s="215" t="str">
        <f>'5-CONTROLES'!AB48</f>
        <v>Fuerte</v>
      </c>
      <c r="S59" s="215" t="str">
        <f>'5-CONTROLES'!AC48</f>
        <v>Moderado</v>
      </c>
      <c r="T59" s="215" t="str">
        <f>'5-CONTROLES'!AD48</f>
        <v>Moderado</v>
      </c>
      <c r="U59" s="576" t="str">
        <f>'5-CONTROLES'!AG48</f>
        <v>Moderado</v>
      </c>
      <c r="V59" s="572" t="str">
        <f>'5-CONTROLES'!AI48</f>
        <v>Probable</v>
      </c>
      <c r="W59" s="572" t="str">
        <f>'5-CONTROLES'!AK48</f>
        <v>Catastrófico</v>
      </c>
      <c r="X59" s="572" t="str">
        <f>'5-CONTROLES'!AL48</f>
        <v>Extremo</v>
      </c>
      <c r="Y59" s="573" t="s">
        <v>214</v>
      </c>
      <c r="Z59" s="252" t="s">
        <v>949</v>
      </c>
      <c r="AA59" s="255" t="s">
        <v>950</v>
      </c>
      <c r="AB59" s="255" t="s">
        <v>944</v>
      </c>
      <c r="AC59" s="256" t="s">
        <v>951</v>
      </c>
      <c r="AD59" s="257">
        <v>1</v>
      </c>
      <c r="AE59" s="258"/>
      <c r="AF59" s="258"/>
      <c r="AG59" s="258"/>
      <c r="AH59" s="258"/>
      <c r="AI59" s="258"/>
      <c r="AJ59" s="258"/>
      <c r="AK59" s="258"/>
      <c r="AL59" s="258"/>
      <c r="AM59" s="258"/>
      <c r="AN59" s="258"/>
      <c r="AO59" s="258"/>
      <c r="AP59" s="259">
        <v>1</v>
      </c>
      <c r="AQ59" s="291"/>
      <c r="AR59" s="308" t="s">
        <v>1346</v>
      </c>
      <c r="AS59" s="294" t="s">
        <v>1300</v>
      </c>
    </row>
    <row r="60" spans="1:46" ht="59.25" customHeight="1" x14ac:dyDescent="0.2">
      <c r="A60" s="182"/>
      <c r="B60" s="598"/>
      <c r="C60" s="465"/>
      <c r="D60" s="465"/>
      <c r="E60" s="465"/>
      <c r="F60" s="465"/>
      <c r="G60" s="465"/>
      <c r="H60" s="465"/>
      <c r="I60" s="465"/>
      <c r="J60" s="465"/>
      <c r="K60" s="591"/>
      <c r="L60" s="214" t="s">
        <v>952</v>
      </c>
      <c r="M60" s="149" t="str">
        <f>'5-CONTROLES'!L49</f>
        <v xml:space="preserve"> Profesional de la SATN dos veces al años con el fin de verificar el cumplimiento del procedimiento ADMTI-P-006 limitación a la propiedad y a través de la verificación aleatoria de expediente comprobará el cumplimiento de las actividades establecidas en el procedimiento . Al encontrarse inconsistencias se informara al líder equipo y director de la DAT, así mismo se debe generar plan de mejoramiento. Como evidencia se realiza Acta de Reunión.</v>
      </c>
      <c r="N60" s="149" t="str">
        <f>'5-CONTROLES'!K49</f>
        <v>Como evidencia se realiza Acta de Reunión.</v>
      </c>
      <c r="O60" s="149" t="str">
        <f>'5-CONTROLES'!F49</f>
        <v xml:space="preserve">Profesional SATN </v>
      </c>
      <c r="P60" s="149" t="str">
        <f>'5-CONTROLES'!G49</f>
        <v>Dos veces al año</v>
      </c>
      <c r="Q60" s="180"/>
      <c r="R60" s="215" t="str">
        <f>'5-CONTROLES'!AB49</f>
        <v>Fuerte</v>
      </c>
      <c r="S60" s="215" t="str">
        <f>'5-CONTROLES'!AC49</f>
        <v>Moderado</v>
      </c>
      <c r="T60" s="215" t="str">
        <f>'5-CONTROLES'!AD49</f>
        <v>Moderado</v>
      </c>
      <c r="U60" s="465"/>
      <c r="V60" s="465"/>
      <c r="W60" s="465"/>
      <c r="X60" s="465"/>
      <c r="Y60" s="591"/>
      <c r="Z60" s="252" t="s">
        <v>953</v>
      </c>
      <c r="AA60" s="256" t="s">
        <v>954</v>
      </c>
      <c r="AB60" s="255" t="s">
        <v>944</v>
      </c>
      <c r="AC60" s="256" t="s">
        <v>955</v>
      </c>
      <c r="AD60" s="215">
        <v>1</v>
      </c>
      <c r="AE60" s="258"/>
      <c r="AF60" s="258"/>
      <c r="AG60" s="258"/>
      <c r="AH60" s="258"/>
      <c r="AI60" s="258"/>
      <c r="AJ60" s="258"/>
      <c r="AK60" s="260">
        <v>1</v>
      </c>
      <c r="AL60" s="258"/>
      <c r="AM60" s="258"/>
      <c r="AN60" s="258"/>
      <c r="AO60" s="258"/>
      <c r="AP60" s="259"/>
      <c r="AQ60" s="291"/>
      <c r="AR60" s="314" t="s">
        <v>1341</v>
      </c>
      <c r="AS60" s="294" t="s">
        <v>1300</v>
      </c>
    </row>
    <row r="61" spans="1:46" ht="76.5" x14ac:dyDescent="0.2">
      <c r="A61" s="182"/>
      <c r="B61" s="583" t="str">
        <f>'3-IDENTIFICACIÓN DEL RIESGO'!B32</f>
        <v>Gestión de la Información</v>
      </c>
      <c r="C61" s="584">
        <v>20</v>
      </c>
      <c r="D61" s="582" t="str">
        <f>'3-IDENTIFICACIÓN DEL RIESGO'!N32</f>
        <v>Manipulación o extracción de la información alojada en los servidores o base de datos para beneficio personal o de terceros</v>
      </c>
      <c r="E61" s="492" t="s">
        <v>661</v>
      </c>
      <c r="F61" s="582" t="str">
        <f>'3-IDENTIFICACIÓN DEL RIESGO'!H32</f>
        <v>1. Acceso no autorizado a la información.
2. Inadecuada selección de roles por parte de los administradores funcionales.
3. Inadecuado manejo de usuarios y claves de acceso.
4. Sobornos o cohecho
5. Procedimientos desactualizados o inexistentes para el manejo de la información</v>
      </c>
      <c r="G61" s="582" t="str">
        <f>'3-IDENTIFICACIÓN DEL RIESGO'!L32</f>
        <v>1. Investigaciones y sanciones
2. Fuga, revelación o divulgación indebida de información sensible y/o confidencial
3.  uso indebido de la información
4. Afectaciones a los derechos ciudadanos al tratamiento de la información.
5. Perdida de la credibilidad institucional.</v>
      </c>
      <c r="H61" s="572" t="str">
        <f>'4-VALORACIÓN DEL RIESGO'!G31</f>
        <v>Posible</v>
      </c>
      <c r="I61" s="572" t="str">
        <f>'4-VALORACIÓN DEL RIESGO'!AB31</f>
        <v>Catastrófico</v>
      </c>
      <c r="J61" s="572" t="str">
        <f>'4-VALORACIÓN DEL RIESGO'!AC31</f>
        <v>Extremo</v>
      </c>
      <c r="K61" s="573" t="s">
        <v>414</v>
      </c>
      <c r="L61" s="578" t="s">
        <v>956</v>
      </c>
      <c r="M61" s="492" t="str">
        <f>'5-CONTROLES'!L50</f>
        <v>Suscribir acuerdo de confidencialidad con los colaboradores que requieran acceso a los sistemas de información administrados por la SSIT.</v>
      </c>
      <c r="N61" s="492" t="str">
        <f>'5-CONTROLES'!K50</f>
        <v>Acuerdo de confidencialidad firmado por el solicitante y el jefe del área.</v>
      </c>
      <c r="O61" s="492" t="str">
        <f>'5-CONTROLES'!F50</f>
        <v>Técnico asistencial SSIT / Contratista SSIT / Contratistas SG</v>
      </c>
      <c r="P61" s="492" t="str">
        <f>'5-CONTROLES'!G50</f>
        <v>Permanente, debido a que no es posible establecer una periodicidad ya que se realiza por demanda</v>
      </c>
      <c r="Q61" s="492" t="s">
        <v>957</v>
      </c>
      <c r="R61" s="576" t="str">
        <f>'5-CONTROLES'!AB50</f>
        <v>Fuerte</v>
      </c>
      <c r="S61" s="576" t="str">
        <f>'5-CONTROLES'!AC50</f>
        <v>Fuerte</v>
      </c>
      <c r="T61" s="576" t="str">
        <f>'5-CONTROLES'!AD50</f>
        <v>Fuerte</v>
      </c>
      <c r="U61" s="576" t="str">
        <f>'5-CONTROLES'!AG50</f>
        <v>Fuerte</v>
      </c>
      <c r="V61" s="572" t="str">
        <f>'5-CONTROLES'!AI50</f>
        <v>Rara Vez</v>
      </c>
      <c r="W61" s="572" t="str">
        <f>'5-CONTROLES'!AK50</f>
        <v>Catastrófico</v>
      </c>
      <c r="X61" s="572" t="str">
        <f>'5-CONTROLES'!AL50</f>
        <v>Extremo</v>
      </c>
      <c r="Y61" s="573" t="s">
        <v>214</v>
      </c>
      <c r="Z61" s="214" t="s">
        <v>958</v>
      </c>
      <c r="AA61" s="149" t="s">
        <v>959</v>
      </c>
      <c r="AB61" s="149" t="s">
        <v>960</v>
      </c>
      <c r="AC61" s="149" t="s">
        <v>961</v>
      </c>
      <c r="AD61" s="215">
        <v>1</v>
      </c>
      <c r="AE61" s="215"/>
      <c r="AF61" s="215"/>
      <c r="AG61" s="215"/>
      <c r="AH61" s="215"/>
      <c r="AI61" s="215"/>
      <c r="AJ61" s="215"/>
      <c r="AK61" s="215"/>
      <c r="AL61" s="215"/>
      <c r="AM61" s="215"/>
      <c r="AN61" s="215">
        <v>1</v>
      </c>
      <c r="AO61" s="215"/>
      <c r="AP61" s="216"/>
      <c r="AQ61" s="291"/>
      <c r="AR61" s="309" t="s">
        <v>1350</v>
      </c>
      <c r="AS61" s="294" t="s">
        <v>1300</v>
      </c>
    </row>
    <row r="62" spans="1:46" ht="99.75" customHeight="1" x14ac:dyDescent="0.2">
      <c r="A62" s="182"/>
      <c r="B62" s="383"/>
      <c r="C62" s="385"/>
      <c r="D62" s="385"/>
      <c r="E62" s="385"/>
      <c r="F62" s="385"/>
      <c r="G62" s="385"/>
      <c r="H62" s="385"/>
      <c r="I62" s="385"/>
      <c r="J62" s="385"/>
      <c r="K62" s="389"/>
      <c r="L62" s="383"/>
      <c r="M62" s="385"/>
      <c r="N62" s="385"/>
      <c r="O62" s="385"/>
      <c r="P62" s="385"/>
      <c r="Q62" s="385"/>
      <c r="R62" s="385"/>
      <c r="S62" s="385"/>
      <c r="T62" s="385"/>
      <c r="U62" s="385"/>
      <c r="V62" s="385"/>
      <c r="W62" s="385"/>
      <c r="X62" s="385"/>
      <c r="Y62" s="389"/>
      <c r="Z62" s="214" t="s">
        <v>962</v>
      </c>
      <c r="AA62" s="149" t="s">
        <v>963</v>
      </c>
      <c r="AB62" s="149" t="s">
        <v>960</v>
      </c>
      <c r="AC62" s="149" t="s">
        <v>964</v>
      </c>
      <c r="AD62" s="215">
        <v>2</v>
      </c>
      <c r="AE62" s="215"/>
      <c r="AF62" s="215"/>
      <c r="AG62" s="215"/>
      <c r="AH62" s="215"/>
      <c r="AI62" s="215"/>
      <c r="AJ62" s="215">
        <v>1</v>
      </c>
      <c r="AK62" s="215"/>
      <c r="AL62" s="215"/>
      <c r="AM62" s="215"/>
      <c r="AN62" s="215"/>
      <c r="AO62" s="215"/>
      <c r="AP62" s="216">
        <v>1</v>
      </c>
      <c r="AQ62" s="291"/>
      <c r="AR62" s="302" t="s">
        <v>1330</v>
      </c>
      <c r="AS62" s="294" t="s">
        <v>1300</v>
      </c>
    </row>
    <row r="63" spans="1:46" ht="80.25" customHeight="1" x14ac:dyDescent="0.2">
      <c r="A63" s="182"/>
      <c r="B63" s="597" t="str">
        <f>'3-IDENTIFICACIÓN DEL RIESGO'!B33</f>
        <v>Gestión del Talento Humano</v>
      </c>
      <c r="C63" s="217">
        <v>21</v>
      </c>
      <c r="D63" s="218" t="str">
        <f>'3-IDENTIFICACIÓN DEL RIESGO'!N33</f>
        <v>Vinculación de personal sin cumplimiento de requisitos mínimos en beneficio particular o de un tercero.</v>
      </c>
      <c r="E63" s="180" t="s">
        <v>661</v>
      </c>
      <c r="F63" s="218" t="str">
        <f>'3-IDENTIFICACIÓN DEL RIESGO'!H33</f>
        <v>1. Tráfico de influencias.
2. Omisión intencional en la aplicación de criterios definidos en el Manual de Funciones, competencias y requisitos o la  modificación de los mismos. 
3. No validación de la información aportada por los aspirantes o verificación sesgada de cumplimiento de requisitos de vinculación.</v>
      </c>
      <c r="G63" s="218" t="str">
        <f>'3-IDENTIFICACIÓN DEL RIESGO'!L33</f>
        <v>1. Investigaciones por parte de órganos de control.
2. Perdida de la credibilidad institucional</v>
      </c>
      <c r="H63" s="219" t="str">
        <f>'4-VALORACIÓN DEL RIESGO'!G32</f>
        <v>Probable</v>
      </c>
      <c r="I63" s="219" t="str">
        <f>'4-VALORACIÓN DEL RIESGO'!AB32</f>
        <v>Catastrófico</v>
      </c>
      <c r="J63" s="219" t="str">
        <f>'4-VALORACIÓN DEL RIESGO'!AC32</f>
        <v>Extremo</v>
      </c>
      <c r="K63" s="220" t="s">
        <v>414</v>
      </c>
      <c r="L63" s="214" t="s">
        <v>965</v>
      </c>
      <c r="M63" s="149" t="str">
        <f>'5-CONTROLES'!L51</f>
        <v>Realizar el análisis de cumplimiento de acuerdo a los requisitos exigidos en el Manual de Funciones y Competencias Laborales de la Agencia, haciendo uso de la forma GTHU-F-010 Cumplimiento de Requisitos Mínimos” y modificación de soporte el cual sería “Diligenciar la forma GTHU-F-010 cumplimiento de requisitos para realizar la vinculación a la planta de personal de la ANT</v>
      </c>
      <c r="N63" s="149" t="str">
        <f>'5-CONTROLES'!K51</f>
        <v xml:space="preserve">diligenciamiento de la Ficha Técnica en el momento de realizarse la vinculación de personal </v>
      </c>
      <c r="O63" s="149" t="str">
        <f>'5-CONTROLES'!F51</f>
        <v>Subdirección de Talento Humano</v>
      </c>
      <c r="P63" s="149" t="str">
        <f>'5-CONTROLES'!G51</f>
        <v>Trimestral</v>
      </c>
      <c r="Q63" s="149" t="s">
        <v>966</v>
      </c>
      <c r="R63" s="215" t="str">
        <f>'5-CONTROLES'!AB51</f>
        <v>Moderado</v>
      </c>
      <c r="S63" s="215" t="str">
        <f>'5-CONTROLES'!AC51</f>
        <v>Moderado</v>
      </c>
      <c r="T63" s="215" t="str">
        <f>'5-CONTROLES'!AD51</f>
        <v>Moderado</v>
      </c>
      <c r="U63" s="221" t="str">
        <f>'5-CONTROLES'!AG51</f>
        <v>Moderado</v>
      </c>
      <c r="V63" s="219" t="str">
        <f>'5-CONTROLES'!AI51</f>
        <v>Posible</v>
      </c>
      <c r="W63" s="219" t="str">
        <f>'5-CONTROLES'!AK51</f>
        <v>Catastrófico</v>
      </c>
      <c r="X63" s="219" t="str">
        <f>'5-CONTROLES'!AL51</f>
        <v>Extremo</v>
      </c>
      <c r="Y63" s="220" t="s">
        <v>214</v>
      </c>
      <c r="Z63" s="223" t="s">
        <v>967</v>
      </c>
      <c r="AA63" s="180" t="s">
        <v>968</v>
      </c>
      <c r="AB63" s="218" t="s">
        <v>676</v>
      </c>
      <c r="AC63" s="180" t="s">
        <v>969</v>
      </c>
      <c r="AD63" s="180">
        <v>2</v>
      </c>
      <c r="AE63" s="180"/>
      <c r="AF63" s="180"/>
      <c r="AG63" s="180"/>
      <c r="AH63" s="180"/>
      <c r="AI63" s="180"/>
      <c r="AJ63" s="180">
        <v>1</v>
      </c>
      <c r="AK63" s="180"/>
      <c r="AL63" s="180"/>
      <c r="AM63" s="180"/>
      <c r="AN63" s="180"/>
      <c r="AO63" s="180"/>
      <c r="AP63" s="261">
        <v>1</v>
      </c>
      <c r="AQ63" s="291"/>
      <c r="AR63" s="295" t="s">
        <v>1290</v>
      </c>
      <c r="AS63" s="294" t="s">
        <v>1299</v>
      </c>
    </row>
    <row r="64" spans="1:46" ht="64.5" customHeight="1" x14ac:dyDescent="0.2">
      <c r="A64" s="182"/>
      <c r="B64" s="579"/>
      <c r="C64" s="210">
        <v>22</v>
      </c>
      <c r="D64" s="181" t="str">
        <f>'3-IDENTIFICACIÓN DEL RIESGO'!N34</f>
        <v>Pérdida de documentación en los expedientes de procesos de investigación disciplinaria, en beneficio del o de los investigados.</v>
      </c>
      <c r="E64" s="149" t="s">
        <v>661</v>
      </c>
      <c r="F64" s="181" t="str">
        <f>'3-IDENTIFICACIÓN DEL RIESGO'!H34</f>
        <v>Falta del control del expediente disciplinario.</v>
      </c>
      <c r="G64" s="181" t="str">
        <f>'3-IDENTIFICACIÓN DEL RIESGO'!L34</f>
        <v>1. Investigaciones por parte de órganos de control.
2. Perdida de la credibilidad institucional</v>
      </c>
      <c r="H64" s="212" t="str">
        <f>'4-VALORACIÓN DEL RIESGO'!G33</f>
        <v>Posible</v>
      </c>
      <c r="I64" s="212" t="str">
        <f>'4-VALORACIÓN DEL RIESGO'!AB33</f>
        <v>Catastrófico</v>
      </c>
      <c r="J64" s="212" t="str">
        <f>'4-VALORACIÓN DEL RIESGO'!AC33</f>
        <v>Extremo</v>
      </c>
      <c r="K64" s="213" t="s">
        <v>414</v>
      </c>
      <c r="L64" s="214" t="s">
        <v>970</v>
      </c>
      <c r="M64" s="149" t="str">
        <f>'5-CONTROLES'!L52</f>
        <v>Digitalización de expedientes disciplinarios.</v>
      </c>
      <c r="N64" s="149" t="str">
        <f>'5-CONTROLES'!K52</f>
        <v>Matriz</v>
      </c>
      <c r="O64" s="149" t="str">
        <f>'5-CONTROLES'!F52</f>
        <v>1. Secretaría General
2. Grupo de Control Interno Disciplinario</v>
      </c>
      <c r="P64" s="149" t="str">
        <f>'5-CONTROLES'!G52</f>
        <v>Trimestral</v>
      </c>
      <c r="Q64" s="149" t="s">
        <v>971</v>
      </c>
      <c r="R64" s="215" t="str">
        <f>'5-CONTROLES'!AB52</f>
        <v>Moderado</v>
      </c>
      <c r="S64" s="215" t="str">
        <f>'5-CONTROLES'!AC52</f>
        <v>Moderado</v>
      </c>
      <c r="T64" s="215" t="str">
        <f>'5-CONTROLES'!AD52</f>
        <v>Moderado</v>
      </c>
      <c r="U64" s="215" t="str">
        <f>'5-CONTROLES'!AG52</f>
        <v>Moderado</v>
      </c>
      <c r="V64" s="212" t="str">
        <f>'5-CONTROLES'!AI52</f>
        <v>Improbable</v>
      </c>
      <c r="W64" s="212" t="str">
        <f>'5-CONTROLES'!AK52</f>
        <v>Catastrófico</v>
      </c>
      <c r="X64" s="212" t="str">
        <f>'5-CONTROLES'!AL52</f>
        <v>Extremo</v>
      </c>
      <c r="Y64" s="213" t="s">
        <v>214</v>
      </c>
      <c r="Z64" s="214" t="s">
        <v>972</v>
      </c>
      <c r="AA64" s="149" t="s">
        <v>973</v>
      </c>
      <c r="AB64" s="149" t="s">
        <v>974</v>
      </c>
      <c r="AC64" s="149" t="s">
        <v>975</v>
      </c>
      <c r="AD64" s="215">
        <v>1</v>
      </c>
      <c r="AE64" s="215"/>
      <c r="AF64" s="215"/>
      <c r="AG64" s="215"/>
      <c r="AH64" s="215"/>
      <c r="AI64" s="215"/>
      <c r="AJ64" s="215"/>
      <c r="AK64" s="215"/>
      <c r="AL64" s="215"/>
      <c r="AM64" s="215"/>
      <c r="AN64" s="215">
        <v>1</v>
      </c>
      <c r="AO64" s="215"/>
      <c r="AP64" s="216"/>
      <c r="AQ64" s="291"/>
      <c r="AR64" s="302" t="s">
        <v>1331</v>
      </c>
      <c r="AS64" s="294" t="s">
        <v>1300</v>
      </c>
      <c r="AT64" s="310"/>
    </row>
    <row r="65" spans="1:46" ht="78.75" customHeight="1" x14ac:dyDescent="0.2">
      <c r="A65" s="182"/>
      <c r="B65" s="579"/>
      <c r="C65" s="210">
        <v>23</v>
      </c>
      <c r="D65" s="181" t="str">
        <f>'3-IDENTIFICACIÓN DEL RIESGO'!N35</f>
        <v>Prescripción o caducidad de la acción disciplinaria en favor de los implicados</v>
      </c>
      <c r="E65" s="149" t="s">
        <v>661</v>
      </c>
      <c r="F65" s="181" t="str">
        <f>'3-IDENTIFICACIÓN DEL RIESGO'!H35</f>
        <v>Falta del control en los términos de actuación en cada etapa procesal</v>
      </c>
      <c r="G65" s="181" t="str">
        <f>'3-IDENTIFICACIÓN DEL RIESGO'!L35</f>
        <v>1. Investigaciones por parte de órganos de control.
2. Perdida de la credibilidad institucional</v>
      </c>
      <c r="H65" s="212" t="str">
        <f>'4-VALORACIÓN DEL RIESGO'!G34</f>
        <v>Posible</v>
      </c>
      <c r="I65" s="212" t="str">
        <f>'4-VALORACIÓN DEL RIESGO'!AB34</f>
        <v>Catastrófico</v>
      </c>
      <c r="J65" s="212" t="str">
        <f>'4-VALORACIÓN DEL RIESGO'!AC34</f>
        <v>Extremo</v>
      </c>
      <c r="K65" s="213" t="s">
        <v>414</v>
      </c>
      <c r="L65" s="214" t="s">
        <v>976</v>
      </c>
      <c r="M65" s="149" t="str">
        <f>'5-CONTROLES'!L53</f>
        <v xml:space="preserve">Aplicación de Matriz de seguimiento e inventario constante de los expedientes o piezas procesales. </v>
      </c>
      <c r="N65" s="149" t="str">
        <f>'5-CONTROLES'!K53</f>
        <v>Matriz de seguimiento y control de procesos disciplinarios</v>
      </c>
      <c r="O65" s="149" t="str">
        <f>'5-CONTROLES'!F53</f>
        <v>1. Secretaría General
2. Grupo de Control Interno Disciplinario</v>
      </c>
      <c r="P65" s="149" t="str">
        <f>'5-CONTROLES'!G53</f>
        <v>Trimestral</v>
      </c>
      <c r="Q65" s="149" t="s">
        <v>977</v>
      </c>
      <c r="R65" s="215" t="str">
        <f>'5-CONTROLES'!AB53</f>
        <v>Moderado</v>
      </c>
      <c r="S65" s="215" t="str">
        <f>'5-CONTROLES'!AC53</f>
        <v>Moderado</v>
      </c>
      <c r="T65" s="215" t="str">
        <f>'5-CONTROLES'!AD53</f>
        <v>Moderado</v>
      </c>
      <c r="U65" s="215" t="str">
        <f>'5-CONTROLES'!AG53</f>
        <v>Moderado</v>
      </c>
      <c r="V65" s="212" t="str">
        <f>'5-CONTROLES'!AI53</f>
        <v>Improbable</v>
      </c>
      <c r="W65" s="212" t="str">
        <f>'5-CONTROLES'!AK53</f>
        <v>Catastrófico</v>
      </c>
      <c r="X65" s="212" t="str">
        <f>'5-CONTROLES'!AL53</f>
        <v>Extremo</v>
      </c>
      <c r="Y65" s="213" t="s">
        <v>214</v>
      </c>
      <c r="Z65" s="214" t="s">
        <v>978</v>
      </c>
      <c r="AA65" s="149" t="s">
        <v>973</v>
      </c>
      <c r="AB65" s="149" t="s">
        <v>974</v>
      </c>
      <c r="AC65" s="149" t="s">
        <v>979</v>
      </c>
      <c r="AD65" s="215">
        <v>1</v>
      </c>
      <c r="AE65" s="215"/>
      <c r="AF65" s="215"/>
      <c r="AG65" s="215"/>
      <c r="AH65" s="215"/>
      <c r="AI65" s="215"/>
      <c r="AJ65" s="215"/>
      <c r="AK65" s="215"/>
      <c r="AL65" s="215"/>
      <c r="AM65" s="215"/>
      <c r="AN65" s="215">
        <v>1</v>
      </c>
      <c r="AO65" s="215"/>
      <c r="AP65" s="216"/>
      <c r="AQ65" s="291"/>
      <c r="AR65" s="302" t="s">
        <v>1331</v>
      </c>
      <c r="AS65" s="294" t="s">
        <v>1300</v>
      </c>
      <c r="AT65" s="310"/>
    </row>
    <row r="66" spans="1:46" ht="63.75" x14ac:dyDescent="0.2">
      <c r="A66" s="182"/>
      <c r="B66" s="579"/>
      <c r="C66" s="584">
        <v>24</v>
      </c>
      <c r="D66" s="492" t="str">
        <f>'3-IDENTIFICACIÓN DEL RIESGO'!N36</f>
        <v>Pérdida o manipulación de  expedientes de historia laboral para beneficio personal o de tercero.</v>
      </c>
      <c r="E66" s="492" t="s">
        <v>661</v>
      </c>
      <c r="F66" s="492" t="str">
        <f>'3-IDENTIFICACIÓN DEL RIESGO'!H36</f>
        <v>1. Interés en ocultar o manipular antecedentes laborales
2. Debilidad en la aplicación de controles. 
3. Debilidades en la custodia de los expedientes.</v>
      </c>
      <c r="G66" s="492" t="str">
        <f>'3-IDENTIFICACIÓN DEL RIESGO'!L36</f>
        <v>1. Investigaciones por parte de órganos de control.
2. Perdida de la credibilidad institucional</v>
      </c>
      <c r="H66" s="572" t="str">
        <f>'4-VALORACIÓN DEL RIESGO'!G35</f>
        <v>Posible</v>
      </c>
      <c r="I66" s="572" t="str">
        <f>'4-VALORACIÓN DEL RIESGO'!AB35</f>
        <v>Catastrófico</v>
      </c>
      <c r="J66" s="572" t="str">
        <f>'4-VALORACIÓN DEL RIESGO'!AC35</f>
        <v>Extremo</v>
      </c>
      <c r="K66" s="573" t="s">
        <v>414</v>
      </c>
      <c r="L66" s="578" t="s">
        <v>980</v>
      </c>
      <c r="M66" s="492" t="str">
        <f>'5-CONTROLES'!L54</f>
        <v>Diligenciamiento de la hoja de control de los expedientes de hoja de vida por parte del servidor público encargado de la custodia de las hojas de vida</v>
      </c>
      <c r="N66" s="492" t="str">
        <f>'5-CONTROLES'!K54</f>
        <v>Hojas de control de los expedientes de hoja de vida diligenciados</v>
      </c>
      <c r="O66" s="492" t="str">
        <f>'5-CONTROLES'!F54</f>
        <v>Subdirección de Talento Humano</v>
      </c>
      <c r="P66" s="492" t="str">
        <f>'5-CONTROLES'!G54</f>
        <v>Trimestral</v>
      </c>
      <c r="Q66" s="492" t="s">
        <v>981</v>
      </c>
      <c r="R66" s="576" t="str">
        <f>'5-CONTROLES'!AB54</f>
        <v>Moderado</v>
      </c>
      <c r="S66" s="576" t="str">
        <f>'5-CONTROLES'!AC54</f>
        <v>Moderado</v>
      </c>
      <c r="T66" s="576" t="str">
        <f>'5-CONTROLES'!AD54</f>
        <v>Moderado</v>
      </c>
      <c r="U66" s="576" t="str">
        <f>'5-CONTROLES'!AG54</f>
        <v>Moderado</v>
      </c>
      <c r="V66" s="572" t="str">
        <f>'5-CONTROLES'!AI54</f>
        <v>Improbable</v>
      </c>
      <c r="W66" s="572" t="str">
        <f>'5-CONTROLES'!AK54</f>
        <v>Catastrófico</v>
      </c>
      <c r="X66" s="572" t="str">
        <f>'5-CONTROLES'!AL54</f>
        <v>Extremo</v>
      </c>
      <c r="Y66" s="573" t="s">
        <v>214</v>
      </c>
      <c r="Z66" s="578" t="s">
        <v>982</v>
      </c>
      <c r="AA66" s="492" t="s">
        <v>983</v>
      </c>
      <c r="AB66" s="492" t="s">
        <v>676</v>
      </c>
      <c r="AC66" s="149" t="s">
        <v>984</v>
      </c>
      <c r="AD66" s="215">
        <v>2</v>
      </c>
      <c r="AE66" s="215"/>
      <c r="AF66" s="215"/>
      <c r="AG66" s="215">
        <v>1</v>
      </c>
      <c r="AH66" s="215"/>
      <c r="AI66" s="215"/>
      <c r="AJ66" s="215">
        <v>1</v>
      </c>
      <c r="AK66" s="215"/>
      <c r="AL66" s="215"/>
      <c r="AM66" s="215"/>
      <c r="AN66" s="215"/>
      <c r="AO66" s="215"/>
      <c r="AP66" s="215"/>
      <c r="AQ66" s="291"/>
      <c r="AR66" s="295" t="s">
        <v>1291</v>
      </c>
      <c r="AS66" s="294" t="s">
        <v>1300</v>
      </c>
    </row>
    <row r="67" spans="1:46" ht="38.25" customHeight="1" x14ac:dyDescent="0.2">
      <c r="A67" s="182"/>
      <c r="B67" s="383"/>
      <c r="C67" s="385"/>
      <c r="D67" s="385"/>
      <c r="E67" s="385"/>
      <c r="F67" s="385"/>
      <c r="G67" s="385"/>
      <c r="H67" s="385"/>
      <c r="I67" s="385"/>
      <c r="J67" s="385"/>
      <c r="K67" s="389"/>
      <c r="L67" s="383"/>
      <c r="M67" s="385"/>
      <c r="N67" s="385"/>
      <c r="O67" s="385"/>
      <c r="P67" s="385"/>
      <c r="Q67" s="385"/>
      <c r="R67" s="385"/>
      <c r="S67" s="385"/>
      <c r="T67" s="385"/>
      <c r="U67" s="385"/>
      <c r="V67" s="385"/>
      <c r="W67" s="385"/>
      <c r="X67" s="385"/>
      <c r="Y67" s="389"/>
      <c r="Z67" s="383"/>
      <c r="AA67" s="385"/>
      <c r="AB67" s="385"/>
      <c r="AC67" s="149" t="s">
        <v>985</v>
      </c>
      <c r="AD67" s="227">
        <v>0.95</v>
      </c>
      <c r="AE67" s="215"/>
      <c r="AF67" s="215"/>
      <c r="AG67" s="215"/>
      <c r="AH67" s="215"/>
      <c r="AI67" s="215"/>
      <c r="AJ67" s="215"/>
      <c r="AK67" s="215"/>
      <c r="AL67" s="215"/>
      <c r="AM67" s="227">
        <v>0.95</v>
      </c>
      <c r="AN67" s="215"/>
      <c r="AO67" s="215"/>
      <c r="AP67" s="262">
        <v>0.95</v>
      </c>
      <c r="AQ67" s="291"/>
      <c r="AR67" s="295" t="s">
        <v>1291</v>
      </c>
      <c r="AS67" s="294" t="s">
        <v>1300</v>
      </c>
    </row>
    <row r="68" spans="1:46" ht="51" x14ac:dyDescent="0.2">
      <c r="A68" s="182"/>
      <c r="B68" s="583" t="str">
        <f>'3-IDENTIFICACIÓN DEL RIESGO'!B37</f>
        <v>Apoyo Jurídico</v>
      </c>
      <c r="C68" s="210">
        <v>25</v>
      </c>
      <c r="D68" s="181" t="str">
        <f>'3-IDENTIFICACIÓN DEL RIESGO'!N37</f>
        <v>Emitir conceptos y viabilidades jurídicas para  favorecer intereses propios o de terceros.</v>
      </c>
      <c r="E68" s="149" t="s">
        <v>661</v>
      </c>
      <c r="F68" s="181" t="str">
        <f>'3-IDENTIFICACIÓN DEL RIESGO'!H37</f>
        <v>1. Dadivas.
2. Amenazas o presiones indebidas.
3. Exposición del colaborador frente a los terceros interesados.</v>
      </c>
      <c r="G68" s="181" t="str">
        <f>'3-IDENTIFICACIÓN DEL RIESGO'!L37</f>
        <v>1. Expedición de actos contrarios a la normatividad vigente.
2. Perdida de la credibilidad institucional.</v>
      </c>
      <c r="H68" s="212" t="str">
        <f>'4-VALORACIÓN DEL RIESGO'!G36</f>
        <v>Posible</v>
      </c>
      <c r="I68" s="212" t="str">
        <f>'4-VALORACIÓN DEL RIESGO'!AB36</f>
        <v>Catastrófico</v>
      </c>
      <c r="J68" s="212" t="str">
        <f>'4-VALORACIÓN DEL RIESGO'!AC36</f>
        <v>Extremo</v>
      </c>
      <c r="K68" s="213" t="s">
        <v>414</v>
      </c>
      <c r="L68" s="214" t="s">
        <v>986</v>
      </c>
      <c r="M68" s="149" t="str">
        <f>'5-CONTROLES'!L55</f>
        <v>Supervisión de conceptos y viabilidades jurídicas por parte del  líder del Grupo de Conceptos quien solicitará a quien proyecte la viabilidad jurídica o concepto, la solicitud que dio origen al mismo, así como la normatividad que soporte la respuesta y demás documentos anexos.</v>
      </c>
      <c r="N68" s="149" t="str">
        <f>'5-CONTROLES'!K55</f>
        <v>Trazabilidad en el sistema de gestión documental ORFEO, donde se evidencie la solicitud original, sus anexos, revisiones y, finalmente, documento aprobado y suscrito por el Jefe de la Oficina Jurídica.</v>
      </c>
      <c r="O68" s="149" t="str">
        <f>'5-CONTROLES'!F55</f>
        <v>Líder del Grupo de Conceptos.</v>
      </c>
      <c r="P68" s="149" t="str">
        <f>'5-CONTROLES'!G55</f>
        <v xml:space="preserve">Cada vez que se expide una viabilidad jurídica o concepto, se efectuará el control </v>
      </c>
      <c r="Q68" s="149" t="s">
        <v>987</v>
      </c>
      <c r="R68" s="215" t="str">
        <f>'5-CONTROLES'!AB55</f>
        <v>Fuerte</v>
      </c>
      <c r="S68" s="215" t="str">
        <f>'5-CONTROLES'!AC55</f>
        <v>Fuerte</v>
      </c>
      <c r="T68" s="215" t="str">
        <f>'5-CONTROLES'!AD55</f>
        <v>Fuerte</v>
      </c>
      <c r="U68" s="215" t="str">
        <f>'5-CONTROLES'!AG55</f>
        <v>Fuerte</v>
      </c>
      <c r="V68" s="212" t="str">
        <f>'5-CONTROLES'!AI55</f>
        <v>Rara Vez</v>
      </c>
      <c r="W68" s="212" t="str">
        <f>'5-CONTROLES'!AK55</f>
        <v>Catastrófico</v>
      </c>
      <c r="X68" s="212" t="str">
        <f>'5-CONTROLES'!AL55</f>
        <v>Extremo</v>
      </c>
      <c r="Y68" s="213" t="s">
        <v>214</v>
      </c>
      <c r="Z68" s="214" t="s">
        <v>988</v>
      </c>
      <c r="AA68" s="149" t="s">
        <v>989</v>
      </c>
      <c r="AB68" s="149" t="s">
        <v>990</v>
      </c>
      <c r="AC68" s="149" t="s">
        <v>991</v>
      </c>
      <c r="AD68" s="215">
        <v>1</v>
      </c>
      <c r="AE68" s="215"/>
      <c r="AF68" s="215"/>
      <c r="AG68" s="215"/>
      <c r="AH68" s="215"/>
      <c r="AI68" s="215"/>
      <c r="AJ68" s="215">
        <v>1</v>
      </c>
      <c r="AK68" s="215"/>
      <c r="AL68" s="215"/>
      <c r="AM68" s="215"/>
      <c r="AN68" s="215"/>
      <c r="AO68" s="215"/>
      <c r="AP68" s="216"/>
      <c r="AQ68" s="291"/>
      <c r="AR68" s="181" t="s">
        <v>1334</v>
      </c>
      <c r="AS68" s="294" t="s">
        <v>1300</v>
      </c>
    </row>
    <row r="69" spans="1:46" ht="71.25" customHeight="1" x14ac:dyDescent="0.2">
      <c r="A69" s="182"/>
      <c r="B69" s="579"/>
      <c r="C69" s="210">
        <v>26</v>
      </c>
      <c r="D69" s="181" t="str">
        <f>'3-IDENTIFICACIÓN DEL RIESGO'!N38</f>
        <v>Aplicación discrecional de normas para favorecer intereses de terceros</v>
      </c>
      <c r="E69" s="149" t="s">
        <v>661</v>
      </c>
      <c r="F69" s="181" t="str">
        <f>'3-IDENTIFICACIÓN DEL RIESGO'!H38</f>
        <v>1. Desconocimiento de las normas que rigen el actual de la entidad.
2. Beneficio particulares al determinar los criterios a aplicar.
3. Desconocimiento de la política de prevención del daño antijurídico.</v>
      </c>
      <c r="G69" s="181" t="str">
        <f>'3-IDENTIFICACIÓN DEL RIESGO'!L38</f>
        <v>1. Investigaciones y sanciones.
2. Detrimento patrimonial
3. Perdida de credibilidad institucional</v>
      </c>
      <c r="H69" s="212" t="str">
        <f>'4-VALORACIÓN DEL RIESGO'!G37</f>
        <v>Probable</v>
      </c>
      <c r="I69" s="212" t="str">
        <f>'4-VALORACIÓN DEL RIESGO'!AB37</f>
        <v>Catastrófico</v>
      </c>
      <c r="J69" s="212" t="str">
        <f>'4-VALORACIÓN DEL RIESGO'!AC37</f>
        <v>Extremo</v>
      </c>
      <c r="K69" s="213" t="s">
        <v>414</v>
      </c>
      <c r="L69" s="214" t="s">
        <v>992</v>
      </c>
      <c r="M69" s="149" t="str">
        <f>'5-CONTROLES'!L56</f>
        <v>Supervisión de conceptos y viabilidades jurídicas por parte del  líder del Grupo de Conceptos quien solicitará a quien proyecte la viabilidad jurídica o concepto, la solicitud que dio origen al mismo, así como la normatividad que soporte la respuesta y demás documentos anexos.</v>
      </c>
      <c r="N69" s="149" t="str">
        <f>'5-CONTROLES'!K56</f>
        <v>Trazabilidad en el sistema de gestión documental ORFEO, donde se evidencie la solicitud original, sus anexos, revisiones y, finalmente, documento aprobado y suscrito por el Jefe de la Oficina Jurídica.</v>
      </c>
      <c r="O69" s="149" t="str">
        <f>'5-CONTROLES'!F56</f>
        <v>Líder del Grupo de Conceptos.</v>
      </c>
      <c r="P69" s="149" t="str">
        <f>'5-CONTROLES'!G56</f>
        <v xml:space="preserve">Cada vez que se expide una viabilidad jurídica o concepto, se efectuará el control </v>
      </c>
      <c r="Q69" s="149" t="s">
        <v>993</v>
      </c>
      <c r="R69" s="215" t="str">
        <f>'5-CONTROLES'!AB56</f>
        <v>Moderado</v>
      </c>
      <c r="S69" s="215" t="str">
        <f>'5-CONTROLES'!AC56</f>
        <v>Moderado</v>
      </c>
      <c r="T69" s="215" t="str">
        <f>'5-CONTROLES'!AD56</f>
        <v>Moderado</v>
      </c>
      <c r="U69" s="215" t="str">
        <f>'5-CONTROLES'!AG56</f>
        <v>Moderado</v>
      </c>
      <c r="V69" s="212" t="str">
        <f>'5-CONTROLES'!AI56</f>
        <v>Posible</v>
      </c>
      <c r="W69" s="212" t="str">
        <f>'5-CONTROLES'!AK56</f>
        <v>Catastrófico</v>
      </c>
      <c r="X69" s="212" t="str">
        <f>'5-CONTROLES'!AL56</f>
        <v>Extremo</v>
      </c>
      <c r="Y69" s="213" t="s">
        <v>214</v>
      </c>
      <c r="Z69" s="214" t="s">
        <v>994</v>
      </c>
      <c r="AA69" s="149" t="s">
        <v>995</v>
      </c>
      <c r="AB69" s="149" t="s">
        <v>996</v>
      </c>
      <c r="AC69" s="149" t="s">
        <v>997</v>
      </c>
      <c r="AD69" s="215">
        <v>2</v>
      </c>
      <c r="AE69" s="215"/>
      <c r="AF69" s="215"/>
      <c r="AG69" s="215"/>
      <c r="AH69" s="215"/>
      <c r="AI69" s="215"/>
      <c r="AJ69" s="215">
        <v>1</v>
      </c>
      <c r="AK69" s="215"/>
      <c r="AL69" s="215"/>
      <c r="AM69" s="215"/>
      <c r="AN69" s="215"/>
      <c r="AO69" s="215"/>
      <c r="AP69" s="216">
        <v>1</v>
      </c>
      <c r="AQ69" s="291"/>
      <c r="AR69" s="181" t="s">
        <v>1333</v>
      </c>
      <c r="AS69" s="304" t="s">
        <v>1301</v>
      </c>
    </row>
    <row r="70" spans="1:46" ht="74.25" customHeight="1" x14ac:dyDescent="0.2">
      <c r="A70" s="182"/>
      <c r="B70" s="579"/>
      <c r="C70" s="210">
        <v>27</v>
      </c>
      <c r="D70" s="181" t="str">
        <f>'3-IDENTIFICACIÓN DEL RIESGO'!N39</f>
        <v>Dilatar o no ejecutar las acciones de cobro coactivo para favorecer intereses propios o de terceros</v>
      </c>
      <c r="E70" s="149" t="s">
        <v>661</v>
      </c>
      <c r="F70" s="181" t="str">
        <f>'3-IDENTIFICACIÓN DEL RIESGO'!H39</f>
        <v>1. Beneficios particulares del colaborador.
2. Desconocimiento del manual de Cobro Coactivo.
3. Presiones indebidas.</v>
      </c>
      <c r="G70" s="181" t="str">
        <f>'3-IDENTIFICACIÓN DEL RIESGO'!L39</f>
        <v>1. Investigaciones y sanciones.
2. Detrimento patrimonial
3. Perdida de credibilidad institucional</v>
      </c>
      <c r="H70" s="212" t="str">
        <f>'4-VALORACIÓN DEL RIESGO'!G38</f>
        <v>Rara Vez</v>
      </c>
      <c r="I70" s="212" t="str">
        <f>'4-VALORACIÓN DEL RIESGO'!AB38</f>
        <v>Mayor</v>
      </c>
      <c r="J70" s="212" t="str">
        <f>'4-VALORACIÓN DEL RIESGO'!AC38</f>
        <v>Alto</v>
      </c>
      <c r="K70" s="213" t="s">
        <v>414</v>
      </c>
      <c r="L70" s="214" t="s">
        <v>998</v>
      </c>
      <c r="M70" s="149" t="str">
        <f>'5-CONTROLES'!L57</f>
        <v>Supervisión de proceso de cobro coactivo por parte del líder del Grupo de Representación Judicial quien solicitará a quien proyecte el proceso de cobro coactivo, la solicitud que dio origen al mismo, así como los demás documentos que presten mérito ejecutivo.</v>
      </c>
      <c r="N70" s="149" t="str">
        <f>'5-CONTROLES'!K57</f>
        <v>Trazabilidad en el sistema de gestión documental ORFEO, donde se evidencie la solicitud original, sus anexos, revisiones y, finalmente, documento aprobado y suscrito por el Jefe de la Oficina Jurídica.</v>
      </c>
      <c r="O70" s="149" t="str">
        <f>'5-CONTROLES'!F57</f>
        <v>Líder del Grupo de Representación Judicial.</v>
      </c>
      <c r="P70" s="149" t="str">
        <f>'5-CONTROLES'!G57</f>
        <v>Cada vez que se recibe una solicitud para iniciar el procedimiento de cobro coactivo, deberá establecerse un término al funcionario/colaborador para entregar el proyecto tramitado.</v>
      </c>
      <c r="Q70" s="149" t="s">
        <v>999</v>
      </c>
      <c r="R70" s="215" t="str">
        <f>'5-CONTROLES'!AB57</f>
        <v>Fuerte</v>
      </c>
      <c r="S70" s="215" t="str">
        <f>'5-CONTROLES'!AC57</f>
        <v>Fuerte</v>
      </c>
      <c r="T70" s="215" t="str">
        <f>'5-CONTROLES'!AD57</f>
        <v>Fuerte</v>
      </c>
      <c r="U70" s="215" t="str">
        <f>'5-CONTROLES'!AG57</f>
        <v>Fuerte</v>
      </c>
      <c r="V70" s="212" t="str">
        <f>'5-CONTROLES'!AI57</f>
        <v>Rara Vez</v>
      </c>
      <c r="W70" s="212" t="str">
        <f>'5-CONTROLES'!AK57</f>
        <v>Mayor</v>
      </c>
      <c r="X70" s="212" t="str">
        <f>'5-CONTROLES'!AL57</f>
        <v>Alto</v>
      </c>
      <c r="Y70" s="213" t="s">
        <v>214</v>
      </c>
      <c r="Z70" s="214" t="s">
        <v>1000</v>
      </c>
      <c r="AA70" s="149" t="s">
        <v>1001</v>
      </c>
      <c r="AB70" s="149" t="s">
        <v>1002</v>
      </c>
      <c r="AC70" s="149" t="s">
        <v>1003</v>
      </c>
      <c r="AD70" s="215">
        <v>1</v>
      </c>
      <c r="AE70" s="215"/>
      <c r="AF70" s="215"/>
      <c r="AG70" s="215"/>
      <c r="AH70" s="215"/>
      <c r="AI70" s="215"/>
      <c r="AJ70" s="215">
        <v>1</v>
      </c>
      <c r="AK70" s="215"/>
      <c r="AL70" s="215"/>
      <c r="AM70" s="215"/>
      <c r="AN70" s="215"/>
      <c r="AO70" s="215"/>
      <c r="AP70" s="216"/>
      <c r="AQ70" s="291"/>
      <c r="AR70" s="181" t="s">
        <v>1335</v>
      </c>
      <c r="AS70" s="294" t="s">
        <v>1301</v>
      </c>
    </row>
    <row r="71" spans="1:46" ht="89.25" x14ac:dyDescent="0.2">
      <c r="A71" s="182"/>
      <c r="B71" s="383"/>
      <c r="C71" s="210">
        <v>28</v>
      </c>
      <c r="D71" s="181" t="str">
        <f>'3-IDENTIFICACIÓN DEL RIESGO'!N40</f>
        <v>Orientar  la defensa jurídica de la ANT o algunas de sus actuaciones en perjuicio de sus intereses para favorecer a un tercero.</v>
      </c>
      <c r="E71" s="149" t="s">
        <v>661</v>
      </c>
      <c r="F71" s="181" t="str">
        <f>'3-IDENTIFICACIÓN DEL RIESGO'!H40</f>
        <v>1. Beneficios particulares del colaborador.
2. Presiones indebidas.</v>
      </c>
      <c r="G71" s="181" t="str">
        <f>'3-IDENTIFICACIÓN DEL RIESGO'!L40</f>
        <v>1. Investigaciones y sanciones.
2. Detrimento patrimonial
3. Perdida de credibilidad institucional</v>
      </c>
      <c r="H71" s="212" t="str">
        <f>'4-VALORACIÓN DEL RIESGO'!G39</f>
        <v>Posible</v>
      </c>
      <c r="I71" s="212" t="str">
        <f>'4-VALORACIÓN DEL RIESGO'!AB39</f>
        <v>Catastrófico</v>
      </c>
      <c r="J71" s="212" t="str">
        <f>'4-VALORACIÓN DEL RIESGO'!AC39</f>
        <v>Extremo</v>
      </c>
      <c r="K71" s="213" t="s">
        <v>414</v>
      </c>
      <c r="L71" s="214" t="s">
        <v>1004</v>
      </c>
      <c r="M71" s="149" t="str">
        <f>'5-CONTROLES'!L58</f>
        <v>Supervisión de las respuestas de demandas por parte del líder del Grupo de Representación Judicial quien solicitará a quien proyecte la contestación de la demanda, la solicitud que dio origen a ésta.</v>
      </c>
      <c r="N71" s="149" t="str">
        <f>'5-CONTROLES'!K58</f>
        <v>Trazabilidad en el sistema de gestión documental ORFEO, donde se evidencie la solicitud original, sus anexos, revisiones y, finalmente, documento aprobado y suscrito por el Jefe de la Oficina Jurídica.</v>
      </c>
      <c r="O71" s="149" t="str">
        <f>'5-CONTROLES'!F58</f>
        <v>Líder del Grupo de Representación Judicial.</v>
      </c>
      <c r="P71" s="149" t="str">
        <f>'5-CONTROLES'!G58</f>
        <v>Cada vez que la ANT es notificada de una demanda, deberá establecerse un término al funcionario/colaborador para entregar el proyecto de la contestación.</v>
      </c>
      <c r="Q71" s="149" t="s">
        <v>1005</v>
      </c>
      <c r="R71" s="215" t="str">
        <f>'5-CONTROLES'!AB58</f>
        <v>Fuerte</v>
      </c>
      <c r="S71" s="215" t="str">
        <f>'5-CONTROLES'!AC58</f>
        <v>Fuerte</v>
      </c>
      <c r="T71" s="215" t="str">
        <f>'5-CONTROLES'!AD58</f>
        <v>Fuerte</v>
      </c>
      <c r="U71" s="215" t="str">
        <f>'5-CONTROLES'!AG58</f>
        <v>Fuerte</v>
      </c>
      <c r="V71" s="212" t="str">
        <f>'5-CONTROLES'!AI58</f>
        <v>Rara Vez</v>
      </c>
      <c r="W71" s="212" t="str">
        <f>'5-CONTROLES'!AK58</f>
        <v>Catastrófico</v>
      </c>
      <c r="X71" s="212" t="str">
        <f>'5-CONTROLES'!AL58</f>
        <v>Extremo</v>
      </c>
      <c r="Y71" s="213" t="s">
        <v>214</v>
      </c>
      <c r="Z71" s="214" t="s">
        <v>1006</v>
      </c>
      <c r="AA71" s="149" t="s">
        <v>1007</v>
      </c>
      <c r="AB71" s="149" t="s">
        <v>1008</v>
      </c>
      <c r="AC71" s="149" t="s">
        <v>1009</v>
      </c>
      <c r="AD71" s="215">
        <v>24</v>
      </c>
      <c r="AE71" s="215">
        <v>2</v>
      </c>
      <c r="AF71" s="215">
        <v>2</v>
      </c>
      <c r="AG71" s="215">
        <v>2</v>
      </c>
      <c r="AH71" s="215">
        <v>2</v>
      </c>
      <c r="AI71" s="215">
        <v>2</v>
      </c>
      <c r="AJ71" s="215">
        <v>2</v>
      </c>
      <c r="AK71" s="215">
        <v>2</v>
      </c>
      <c r="AL71" s="215">
        <v>2</v>
      </c>
      <c r="AM71" s="215">
        <v>2</v>
      </c>
      <c r="AN71" s="215">
        <v>2</v>
      </c>
      <c r="AO71" s="215">
        <v>2</v>
      </c>
      <c r="AP71" s="216">
        <v>2</v>
      </c>
      <c r="AQ71" s="291"/>
      <c r="AR71" s="181" t="s">
        <v>1332</v>
      </c>
      <c r="AS71" s="294" t="s">
        <v>1300</v>
      </c>
    </row>
    <row r="72" spans="1:46" ht="45.75" customHeight="1" x14ac:dyDescent="0.2">
      <c r="A72" s="182"/>
      <c r="B72" s="583" t="str">
        <f>'3-IDENTIFICACIÓN DEL RIESGO'!B41</f>
        <v>Adquisición de Bienes y Servicios</v>
      </c>
      <c r="C72" s="584">
        <v>29</v>
      </c>
      <c r="D72" s="582" t="str">
        <f>'3-IDENTIFICACIÓN DEL RIESGO'!N41</f>
        <v>Celebración indebida de contratos en beneficio particular o un tercero</v>
      </c>
      <c r="E72" s="492" t="s">
        <v>661</v>
      </c>
      <c r="F72" s="582" t="str">
        <f>'3-IDENTIFICACIÓN DEL RIESGO'!H41</f>
        <v>1. Deficiencias en la planeación contractual.
2. Indebida verificación de requisitos.
3. Vicios en la estructuración de los pliegos y términos.
4. Evaluación no objetiva de proveedores.
5. Falta de controles en las firmas y adjudicaciones de contratos.
6. Desconocimiento del procedimiento de contratación de bienes y servicios.</v>
      </c>
      <c r="G72" s="582" t="str">
        <f>'3-IDENTIFICACIÓN DEL RIESGO'!L41</f>
        <v>1. Afectaciones en la prestación de servicios. 
2. Detrimento patrimonial. 
3. Perdida de la credibilidad institucional.
4. Investigaciones y sanciones.
5. Adquisición de bienes y servicios de mala calidad</v>
      </c>
      <c r="H72" s="572" t="str">
        <f>'4-VALORACIÓN DEL RIESGO'!G40</f>
        <v>Probable</v>
      </c>
      <c r="I72" s="572" t="str">
        <f>'4-VALORACIÓN DEL RIESGO'!AB40</f>
        <v>Catastrófico</v>
      </c>
      <c r="J72" s="572" t="str">
        <f>'4-VALORACIÓN DEL RIESGO'!AC40</f>
        <v>Extremo</v>
      </c>
      <c r="K72" s="573" t="s">
        <v>414</v>
      </c>
      <c r="L72" s="578" t="s">
        <v>1010</v>
      </c>
      <c r="M72" s="492" t="str">
        <f>'5-CONTROLES'!L59</f>
        <v>El profesional de contratos analiza la pertinencia de la modalidad de selección a emplear para determinada contratación, los términos y requisitos definidos en los documentos del proceso y verificar que el proceso contractual esté incluido en el Plan Anual de Adquisiciones de la entidad (PAABS), así como el cumplimiento de requisitos y condiciones establecidas por parte de los proveedores.</v>
      </c>
      <c r="N72" s="492" t="str">
        <f>'5-CONTROLES'!K59</f>
        <v>Las evidencias de los controles son las siguientes:
- Lista de chequeos diligenciadas.
- Registro y control de no conformidades, de acuerdo a las fichas de salida y productos establecidas dentro del proceso de adquisición de bienes y servicios.
- Respuestas a observaciones.
- Documentos del proceso ajustados.</v>
      </c>
      <c r="O72" s="492" t="str">
        <f>'5-CONTROLES'!F59</f>
        <v>Coordinador del Grupo Interno de Gestión Contractual.</v>
      </c>
      <c r="P72" s="492" t="str">
        <f>'5-CONTROLES'!G59</f>
        <v>Cada vez que se realiza una actividad del proceso contractual corresponde ejecutar el control.</v>
      </c>
      <c r="Q72" s="492" t="s">
        <v>1011</v>
      </c>
      <c r="R72" s="576" t="str">
        <f>'5-CONTROLES'!AB59</f>
        <v>Fuerte</v>
      </c>
      <c r="S72" s="576" t="str">
        <f>'5-CONTROLES'!AC59</f>
        <v>Fuerte</v>
      </c>
      <c r="T72" s="576" t="str">
        <f>'5-CONTROLES'!AD59</f>
        <v>Fuerte</v>
      </c>
      <c r="U72" s="576" t="str">
        <f>'5-CONTROLES'!AG59</f>
        <v>Fuerte</v>
      </c>
      <c r="V72" s="572" t="str">
        <f>'5-CONTROLES'!AI59</f>
        <v>Rara Vez</v>
      </c>
      <c r="W72" s="572" t="str">
        <f>'5-CONTROLES'!AK59</f>
        <v>Catastrófico</v>
      </c>
      <c r="X72" s="572" t="str">
        <f>'5-CONTROLES'!AL59</f>
        <v>Extremo</v>
      </c>
      <c r="Y72" s="573" t="s">
        <v>214</v>
      </c>
      <c r="Z72" s="214" t="s">
        <v>1012</v>
      </c>
      <c r="AA72" s="149" t="s">
        <v>1013</v>
      </c>
      <c r="AB72" s="149" t="s">
        <v>1014</v>
      </c>
      <c r="AC72" s="149" t="s">
        <v>1015</v>
      </c>
      <c r="AD72" s="215">
        <v>2</v>
      </c>
      <c r="AE72" s="215"/>
      <c r="AF72" s="215"/>
      <c r="AG72" s="215"/>
      <c r="AH72" s="215"/>
      <c r="AI72" s="215"/>
      <c r="AJ72" s="215"/>
      <c r="AK72" s="215">
        <v>1</v>
      </c>
      <c r="AL72" s="215"/>
      <c r="AM72" s="215"/>
      <c r="AN72" s="215"/>
      <c r="AO72" s="215">
        <v>1</v>
      </c>
      <c r="AP72" s="216"/>
      <c r="AQ72" s="291"/>
      <c r="AR72" s="295" t="s">
        <v>1295</v>
      </c>
      <c r="AS72" s="294" t="s">
        <v>1299</v>
      </c>
    </row>
    <row r="73" spans="1:46" ht="54.75" customHeight="1" x14ac:dyDescent="0.2">
      <c r="A73" s="182"/>
      <c r="B73" s="579"/>
      <c r="C73" s="465"/>
      <c r="D73" s="465"/>
      <c r="E73" s="465"/>
      <c r="F73" s="465"/>
      <c r="G73" s="465"/>
      <c r="H73" s="465"/>
      <c r="I73" s="465"/>
      <c r="J73" s="465"/>
      <c r="K73" s="591"/>
      <c r="L73" s="579"/>
      <c r="M73" s="465"/>
      <c r="N73" s="465"/>
      <c r="O73" s="465"/>
      <c r="P73" s="465"/>
      <c r="Q73" s="465"/>
      <c r="R73" s="465"/>
      <c r="S73" s="465"/>
      <c r="T73" s="465"/>
      <c r="U73" s="465"/>
      <c r="V73" s="465"/>
      <c r="W73" s="465"/>
      <c r="X73" s="465"/>
      <c r="Y73" s="591"/>
      <c r="Z73" s="214" t="s">
        <v>1016</v>
      </c>
      <c r="AA73" s="149" t="s">
        <v>1017</v>
      </c>
      <c r="AB73" s="149" t="s">
        <v>1014</v>
      </c>
      <c r="AC73" s="149" t="s">
        <v>1018</v>
      </c>
      <c r="AD73" s="225">
        <v>1</v>
      </c>
      <c r="AE73" s="225">
        <v>1</v>
      </c>
      <c r="AF73" s="225">
        <v>1</v>
      </c>
      <c r="AG73" s="225">
        <v>1</v>
      </c>
      <c r="AH73" s="225">
        <v>1</v>
      </c>
      <c r="AI73" s="225">
        <v>1</v>
      </c>
      <c r="AJ73" s="225">
        <v>1</v>
      </c>
      <c r="AK73" s="225">
        <v>1</v>
      </c>
      <c r="AL73" s="225">
        <v>1</v>
      </c>
      <c r="AM73" s="225">
        <v>1</v>
      </c>
      <c r="AN73" s="225">
        <v>1</v>
      </c>
      <c r="AO73" s="225">
        <v>1</v>
      </c>
      <c r="AP73" s="226">
        <v>1</v>
      </c>
      <c r="AQ73" s="291"/>
      <c r="AR73" s="295" t="s">
        <v>1296</v>
      </c>
      <c r="AS73" s="294" t="s">
        <v>1299</v>
      </c>
    </row>
    <row r="74" spans="1:46" ht="48.75" customHeight="1" x14ac:dyDescent="0.2">
      <c r="A74" s="182"/>
      <c r="B74" s="579"/>
      <c r="C74" s="385"/>
      <c r="D74" s="385"/>
      <c r="E74" s="385"/>
      <c r="F74" s="385"/>
      <c r="G74" s="385"/>
      <c r="H74" s="385"/>
      <c r="I74" s="385"/>
      <c r="J74" s="385"/>
      <c r="K74" s="389"/>
      <c r="L74" s="383"/>
      <c r="M74" s="385"/>
      <c r="N74" s="385"/>
      <c r="O74" s="385"/>
      <c r="P74" s="385"/>
      <c r="Q74" s="385"/>
      <c r="R74" s="385"/>
      <c r="S74" s="385"/>
      <c r="T74" s="385"/>
      <c r="U74" s="385"/>
      <c r="V74" s="385"/>
      <c r="W74" s="385"/>
      <c r="X74" s="385"/>
      <c r="Y74" s="389"/>
      <c r="Z74" s="214" t="s">
        <v>1019</v>
      </c>
      <c r="AA74" s="149" t="s">
        <v>1020</v>
      </c>
      <c r="AB74" s="149" t="s">
        <v>1014</v>
      </c>
      <c r="AC74" s="149" t="s">
        <v>1018</v>
      </c>
      <c r="AD74" s="225">
        <v>1</v>
      </c>
      <c r="AE74" s="225">
        <v>1</v>
      </c>
      <c r="AF74" s="225">
        <v>1</v>
      </c>
      <c r="AG74" s="225">
        <v>1</v>
      </c>
      <c r="AH74" s="225">
        <v>1</v>
      </c>
      <c r="AI74" s="225">
        <v>1</v>
      </c>
      <c r="AJ74" s="225">
        <v>1</v>
      </c>
      <c r="AK74" s="225">
        <v>1</v>
      </c>
      <c r="AL74" s="225">
        <v>1</v>
      </c>
      <c r="AM74" s="225">
        <v>1</v>
      </c>
      <c r="AN74" s="225">
        <v>1</v>
      </c>
      <c r="AO74" s="225">
        <v>1</v>
      </c>
      <c r="AP74" s="226">
        <v>1</v>
      </c>
      <c r="AQ74" s="291"/>
      <c r="AR74" s="295" t="s">
        <v>1296</v>
      </c>
      <c r="AS74" s="294" t="s">
        <v>1299</v>
      </c>
    </row>
    <row r="75" spans="1:46" ht="51" x14ac:dyDescent="0.2">
      <c r="A75" s="182"/>
      <c r="B75" s="579"/>
      <c r="C75" s="584">
        <v>30</v>
      </c>
      <c r="D75" s="582" t="str">
        <f>'3-IDENTIFICACIÓN DEL RIESGO'!N42</f>
        <v>Aprobación informes y pagos de contratistas con conocimiento  del incumplimiento del objeto y/o obligaciones contractuales en beneficio particular o de terceros.</v>
      </c>
      <c r="E75" s="492" t="s">
        <v>661</v>
      </c>
      <c r="F75" s="582" t="str">
        <f>'3-IDENTIFICACIÓN DEL RIESGO'!H42</f>
        <v>1. Desconocimiento del supervisor de las obligaciones del contratista.
2. Ausencia de revisión minuciosa de las evidencias remitidas en el cumplimiento de obligaciones.
3.Ausencia de lineamientos y controles en la supervisión de contratos.</v>
      </c>
      <c r="G75" s="582" t="str">
        <f>'3-IDENTIFICACIÓN DEL RIESGO'!L42</f>
        <v>1. Investigaciones y sanciones.
2. Detrimento patrimonial
3. Perdida de credibilidad institucional</v>
      </c>
      <c r="H75" s="572" t="str">
        <f>'4-VALORACIÓN DEL RIESGO'!G41</f>
        <v>Probable</v>
      </c>
      <c r="I75" s="572" t="str">
        <f>'4-VALORACIÓN DEL RIESGO'!AB41</f>
        <v>Catastrófico</v>
      </c>
      <c r="J75" s="572" t="str">
        <f>'4-VALORACIÓN DEL RIESGO'!AC41</f>
        <v>Extremo</v>
      </c>
      <c r="K75" s="573" t="s">
        <v>414</v>
      </c>
      <c r="L75" s="578" t="s">
        <v>1021</v>
      </c>
      <c r="M75" s="492" t="str">
        <f>'5-CONTROLES'!L60</f>
        <v>El Supervisor del contrato verifica los soportes, documentos, informes y anexos presentados por el contratista para el trámite de cada una de sus cuentas con fines de pago y los coteja frente al objeto y obligaciones contractuales establecidas, a efecto de determinar el nivel de cumplimiento y proceder aprobar los pagos respectivos.</v>
      </c>
      <c r="N75" s="492" t="str">
        <f>'5-CONTROLES'!K60</f>
        <v xml:space="preserve">1. Cuentas presentadas conforme a los procedimientos y formatos establecidos por la entidad.
2. Informes y demás soportes cargados en los aplicativos dispuestos por la entidad para tramitar los pagos.
3. Aval y/o refrendación del supervisor en las cuentas e informes entregados por el contratista. </v>
      </c>
      <c r="O75" s="492" t="str">
        <f>'5-CONTROLES'!F60</f>
        <v>Jefes de Dependencia y/o Coordinadores de Grupos Interno de Trabajo en su calidad de Supervisores de Contratos en la ANT</v>
      </c>
      <c r="P75" s="492" t="str">
        <f>'5-CONTROLES'!G60</f>
        <v>Cada vez que se presenta una cuenta con fines de pago para aprobación y visto bueno del Supervisor del contrato corresponde ejecutar el control.</v>
      </c>
      <c r="Q75" s="492" t="s">
        <v>1022</v>
      </c>
      <c r="R75" s="576" t="str">
        <f>'5-CONTROLES'!AB60</f>
        <v>Fuerte</v>
      </c>
      <c r="S75" s="576" t="str">
        <f>'5-CONTROLES'!AC60</f>
        <v>Fuerte</v>
      </c>
      <c r="T75" s="576" t="str">
        <f>'5-CONTROLES'!AD60</f>
        <v>Fuerte</v>
      </c>
      <c r="U75" s="576" t="str">
        <f>'5-CONTROLES'!AG60</f>
        <v>Fuerte</v>
      </c>
      <c r="V75" s="572" t="str">
        <f>'5-CONTROLES'!AI60</f>
        <v>Rara Vez</v>
      </c>
      <c r="W75" s="572" t="str">
        <f>'5-CONTROLES'!AK60</f>
        <v>Catastrófico</v>
      </c>
      <c r="X75" s="572" t="str">
        <f>'5-CONTROLES'!AL60</f>
        <v>Extremo</v>
      </c>
      <c r="Y75" s="573" t="s">
        <v>214</v>
      </c>
      <c r="Z75" s="214" t="s">
        <v>1023</v>
      </c>
      <c r="AA75" s="149" t="s">
        <v>1024</v>
      </c>
      <c r="AB75" s="149" t="s">
        <v>1025</v>
      </c>
      <c r="AC75" s="149" t="s">
        <v>1026</v>
      </c>
      <c r="AD75" s="225">
        <v>1</v>
      </c>
      <c r="AE75" s="225">
        <v>1</v>
      </c>
      <c r="AF75" s="225">
        <v>1</v>
      </c>
      <c r="AG75" s="225">
        <v>1</v>
      </c>
      <c r="AH75" s="225">
        <v>1</v>
      </c>
      <c r="AI75" s="225">
        <v>1</v>
      </c>
      <c r="AJ75" s="225">
        <v>1</v>
      </c>
      <c r="AK75" s="225">
        <v>1</v>
      </c>
      <c r="AL75" s="225">
        <v>1</v>
      </c>
      <c r="AM75" s="225">
        <v>1</v>
      </c>
      <c r="AN75" s="225">
        <v>1</v>
      </c>
      <c r="AO75" s="225">
        <v>1</v>
      </c>
      <c r="AP75" s="226">
        <v>1</v>
      </c>
      <c r="AQ75" s="291"/>
      <c r="AR75" s="295" t="s">
        <v>1297</v>
      </c>
      <c r="AS75" s="294" t="s">
        <v>1299</v>
      </c>
    </row>
    <row r="76" spans="1:46" ht="89.25" x14ac:dyDescent="0.2">
      <c r="A76" s="182"/>
      <c r="B76" s="579"/>
      <c r="C76" s="465"/>
      <c r="D76" s="465"/>
      <c r="E76" s="465"/>
      <c r="F76" s="465"/>
      <c r="G76" s="465"/>
      <c r="H76" s="465"/>
      <c r="I76" s="465"/>
      <c r="J76" s="465"/>
      <c r="K76" s="591"/>
      <c r="L76" s="579"/>
      <c r="M76" s="465"/>
      <c r="N76" s="465"/>
      <c r="O76" s="465"/>
      <c r="P76" s="465"/>
      <c r="Q76" s="465"/>
      <c r="R76" s="465"/>
      <c r="S76" s="465"/>
      <c r="T76" s="465"/>
      <c r="U76" s="465"/>
      <c r="V76" s="465"/>
      <c r="W76" s="465"/>
      <c r="X76" s="465"/>
      <c r="Y76" s="591"/>
      <c r="Z76" s="214" t="s">
        <v>1027</v>
      </c>
      <c r="AA76" s="149" t="s">
        <v>1028</v>
      </c>
      <c r="AB76" s="149" t="s">
        <v>1029</v>
      </c>
      <c r="AC76" s="149" t="s">
        <v>1030</v>
      </c>
      <c r="AD76" s="225">
        <v>1</v>
      </c>
      <c r="AE76" s="225">
        <v>1</v>
      </c>
      <c r="AF76" s="225">
        <v>1</v>
      </c>
      <c r="AG76" s="225">
        <v>1</v>
      </c>
      <c r="AH76" s="225">
        <v>1</v>
      </c>
      <c r="AI76" s="225">
        <v>1</v>
      </c>
      <c r="AJ76" s="225">
        <v>1</v>
      </c>
      <c r="AK76" s="225">
        <v>1</v>
      </c>
      <c r="AL76" s="225">
        <v>1</v>
      </c>
      <c r="AM76" s="225">
        <v>1</v>
      </c>
      <c r="AN76" s="225">
        <v>1</v>
      </c>
      <c r="AO76" s="225">
        <v>1</v>
      </c>
      <c r="AP76" s="226">
        <v>1</v>
      </c>
      <c r="AQ76" s="291"/>
      <c r="AR76" s="295" t="s">
        <v>1314</v>
      </c>
      <c r="AS76" s="294" t="s">
        <v>1299</v>
      </c>
    </row>
    <row r="77" spans="1:46" ht="38.25" x14ac:dyDescent="0.2">
      <c r="A77" s="182"/>
      <c r="B77" s="579"/>
      <c r="C77" s="465"/>
      <c r="D77" s="465"/>
      <c r="E77" s="465"/>
      <c r="F77" s="465"/>
      <c r="G77" s="465"/>
      <c r="H77" s="465"/>
      <c r="I77" s="465"/>
      <c r="J77" s="465"/>
      <c r="K77" s="591"/>
      <c r="L77" s="579"/>
      <c r="M77" s="465"/>
      <c r="N77" s="465"/>
      <c r="O77" s="465"/>
      <c r="P77" s="465"/>
      <c r="Q77" s="465"/>
      <c r="R77" s="465"/>
      <c r="S77" s="465"/>
      <c r="T77" s="465"/>
      <c r="U77" s="465"/>
      <c r="V77" s="465"/>
      <c r="W77" s="465"/>
      <c r="X77" s="465"/>
      <c r="Y77" s="591"/>
      <c r="Z77" s="214" t="s">
        <v>1031</v>
      </c>
      <c r="AA77" s="149" t="s">
        <v>1032</v>
      </c>
      <c r="AB77" s="149" t="s">
        <v>1033</v>
      </c>
      <c r="AC77" s="149" t="s">
        <v>1034</v>
      </c>
      <c r="AD77" s="263">
        <v>1</v>
      </c>
      <c r="AE77" s="225"/>
      <c r="AF77" s="225"/>
      <c r="AG77" s="263">
        <v>1</v>
      </c>
      <c r="AH77" s="225"/>
      <c r="AI77" s="225"/>
      <c r="AJ77" s="225"/>
      <c r="AK77" s="225"/>
      <c r="AL77" s="225"/>
      <c r="AM77" s="225"/>
      <c r="AN77" s="225"/>
      <c r="AO77" s="225"/>
      <c r="AP77" s="226"/>
      <c r="AQ77" s="291"/>
      <c r="AR77" s="295" t="s">
        <v>1292</v>
      </c>
      <c r="AS77" s="294" t="s">
        <v>1300</v>
      </c>
    </row>
    <row r="78" spans="1:46" ht="42" customHeight="1" x14ac:dyDescent="0.2">
      <c r="A78" s="182"/>
      <c r="B78" s="383"/>
      <c r="C78" s="385"/>
      <c r="D78" s="385"/>
      <c r="E78" s="385"/>
      <c r="F78" s="385"/>
      <c r="G78" s="385"/>
      <c r="H78" s="385"/>
      <c r="I78" s="385"/>
      <c r="J78" s="385"/>
      <c r="K78" s="389"/>
      <c r="L78" s="383"/>
      <c r="M78" s="385"/>
      <c r="N78" s="385"/>
      <c r="O78" s="385"/>
      <c r="P78" s="385"/>
      <c r="Q78" s="385"/>
      <c r="R78" s="385"/>
      <c r="S78" s="385"/>
      <c r="T78" s="385"/>
      <c r="U78" s="385"/>
      <c r="V78" s="385"/>
      <c r="W78" s="385"/>
      <c r="X78" s="385"/>
      <c r="Y78" s="389"/>
      <c r="Z78" s="214" t="s">
        <v>1035</v>
      </c>
      <c r="AA78" s="149" t="s">
        <v>1036</v>
      </c>
      <c r="AB78" s="149" t="s">
        <v>1037</v>
      </c>
      <c r="AC78" s="149" t="s">
        <v>1038</v>
      </c>
      <c r="AD78" s="225">
        <v>1</v>
      </c>
      <c r="AE78" s="225">
        <v>1</v>
      </c>
      <c r="AF78" s="225">
        <v>1</v>
      </c>
      <c r="AG78" s="225">
        <v>1</v>
      </c>
      <c r="AH78" s="225">
        <v>1</v>
      </c>
      <c r="AI78" s="225">
        <v>1</v>
      </c>
      <c r="AJ78" s="225">
        <v>1</v>
      </c>
      <c r="AK78" s="225">
        <v>1</v>
      </c>
      <c r="AL78" s="225">
        <v>1</v>
      </c>
      <c r="AM78" s="225">
        <v>1</v>
      </c>
      <c r="AN78" s="225">
        <v>1</v>
      </c>
      <c r="AO78" s="225">
        <v>1</v>
      </c>
      <c r="AP78" s="226">
        <v>1</v>
      </c>
      <c r="AQ78" s="291"/>
      <c r="AR78" s="295" t="s">
        <v>1292</v>
      </c>
      <c r="AS78" s="294" t="s">
        <v>1299</v>
      </c>
    </row>
    <row r="79" spans="1:46" ht="56.25" customHeight="1" x14ac:dyDescent="0.2">
      <c r="A79" s="182"/>
      <c r="B79" s="583" t="str">
        <f>'3-IDENTIFICACIÓN DEL RIESGO'!B43</f>
        <v>Administración de Bienes y Servicios</v>
      </c>
      <c r="C79" s="210">
        <v>31</v>
      </c>
      <c r="D79" s="181" t="str">
        <f>'3-IDENTIFICACIÓN DEL RIESGO'!N43</f>
        <v>Pérdida o uso indebido de bienes devolutivos de la ANT para beneficio personal o de tercero</v>
      </c>
      <c r="E79" s="149" t="s">
        <v>661</v>
      </c>
      <c r="F79" s="181" t="str">
        <f>'3-IDENTIFICACIÓN DEL RIESGO'!H43</f>
        <v>1. Falta de ética y honestidad del colaborador.
2. Desconocimiento de los procedimientos de usos de bienes de la ANT.
3. Falta de controles en el préstamo de bienes.</v>
      </c>
      <c r="G79" s="181" t="str">
        <f>'3-IDENTIFICACIÓN DEL RIESGO'!L43</f>
        <v>1. Detrimento patrimonial.
2. Afectaciones a la operación de la Agencia.
3. Aumento de costos en mantenimiento y adquisición de bienes.
4. Investigaciones y sanciones.</v>
      </c>
      <c r="H79" s="212" t="str">
        <f>'4-VALORACIÓN DEL RIESGO'!G42</f>
        <v>Posible</v>
      </c>
      <c r="I79" s="212" t="str">
        <f>'4-VALORACIÓN DEL RIESGO'!AB42</f>
        <v>Catastrófico</v>
      </c>
      <c r="J79" s="212" t="str">
        <f>'4-VALORACIÓN DEL RIESGO'!AC42</f>
        <v>Extremo</v>
      </c>
      <c r="K79" s="213" t="s">
        <v>414</v>
      </c>
      <c r="L79" s="214" t="s">
        <v>1039</v>
      </c>
      <c r="M79" s="149" t="str">
        <f>'5-CONTROLES'!L61</f>
        <v>Revisión a las bases de datos de los bienes devolutivos de la Entidad, contenidos en la herramienta de gestión Apoteosys, con el fin de verificar el estado de los mismos y detectar posibles desviaciones</v>
      </c>
      <c r="N79" s="149" t="str">
        <f>'5-CONTROLES'!K61</f>
        <v>Informe semestral en donde se indique a detalle la relación de bienes devolutivos de la ANT, teniendo en cuenta las bajas de la entidad</v>
      </c>
      <c r="O79" s="149" t="str">
        <f>'5-CONTROLES'!F61</f>
        <v>Almacenista y líder del equipo administrativo.</v>
      </c>
      <c r="P79" s="149" t="str">
        <f>'5-CONTROLES'!G61</f>
        <v>Semestral</v>
      </c>
      <c r="Q79" s="149" t="s">
        <v>1040</v>
      </c>
      <c r="R79" s="215" t="str">
        <f>'5-CONTROLES'!AB61</f>
        <v>Fuerte</v>
      </c>
      <c r="S79" s="215" t="str">
        <f>'5-CONTROLES'!AC61</f>
        <v>Fuerte</v>
      </c>
      <c r="T79" s="215" t="str">
        <f>'5-CONTROLES'!AD61</f>
        <v>Fuerte</v>
      </c>
      <c r="U79" s="215" t="str">
        <f>'5-CONTROLES'!AG61</f>
        <v>Fuerte</v>
      </c>
      <c r="V79" s="212" t="str">
        <f>'5-CONTROLES'!AI61</f>
        <v>Rara Vez</v>
      </c>
      <c r="W79" s="212" t="str">
        <f>'5-CONTROLES'!AK61</f>
        <v>Catastrófico</v>
      </c>
      <c r="X79" s="212" t="str">
        <f>'5-CONTROLES'!AL61</f>
        <v>Extremo</v>
      </c>
      <c r="Y79" s="213" t="s">
        <v>214</v>
      </c>
      <c r="Z79" s="214" t="s">
        <v>1041</v>
      </c>
      <c r="AA79" s="149" t="s">
        <v>1042</v>
      </c>
      <c r="AB79" s="149" t="s">
        <v>1043</v>
      </c>
      <c r="AC79" s="149" t="s">
        <v>1044</v>
      </c>
      <c r="AD79" s="215">
        <v>2</v>
      </c>
      <c r="AE79" s="215"/>
      <c r="AF79" s="215"/>
      <c r="AG79" s="215">
        <v>1</v>
      </c>
      <c r="AH79" s="215"/>
      <c r="AI79" s="215"/>
      <c r="AJ79" s="215"/>
      <c r="AK79" s="215"/>
      <c r="AL79" s="215"/>
      <c r="AM79" s="215">
        <v>1</v>
      </c>
      <c r="AN79" s="215"/>
      <c r="AO79" s="215"/>
      <c r="AP79" s="216"/>
      <c r="AQ79" s="291"/>
      <c r="AR79" s="295" t="s">
        <v>1315</v>
      </c>
      <c r="AS79" s="294" t="s">
        <v>1299</v>
      </c>
    </row>
    <row r="80" spans="1:46" ht="76.5" x14ac:dyDescent="0.2">
      <c r="A80" s="182"/>
      <c r="B80" s="383"/>
      <c r="C80" s="210">
        <v>32</v>
      </c>
      <c r="D80" s="181" t="str">
        <f>'3-IDENTIFICACIÓN DEL RIESGO'!N44</f>
        <v>Pérdida o manipulación de expedientes con información institucional beneficio particular o de un tercero</v>
      </c>
      <c r="E80" s="149" t="s">
        <v>661</v>
      </c>
      <c r="F80" s="181" t="str">
        <f>'3-IDENTIFICACIÓN DEL RIESGO'!H44</f>
        <v>1. Ausencia de control sobre expedientes y prestamos.
2. Falta de ética y honestidad del colaborador.</v>
      </c>
      <c r="G80" s="181" t="str">
        <f>'3-IDENTIFICACIÓN DEL RIESGO'!L44</f>
        <v>1. Investigaciones y sanciones.
2. Reprocesos.
3. Perdida de la memoria institucional.
4. Perdida de la credibilidad institucional.</v>
      </c>
      <c r="H80" s="212" t="str">
        <f>'4-VALORACIÓN DEL RIESGO'!G43</f>
        <v>Probable</v>
      </c>
      <c r="I80" s="212" t="str">
        <f>'4-VALORACIÓN DEL RIESGO'!AB43</f>
        <v>Catastrófico</v>
      </c>
      <c r="J80" s="212" t="str">
        <f>'4-VALORACIÓN DEL RIESGO'!AC43</f>
        <v>Extremo</v>
      </c>
      <c r="K80" s="213" t="s">
        <v>414</v>
      </c>
      <c r="L80" s="214" t="s">
        <v>1045</v>
      </c>
      <c r="M80" s="149" t="str">
        <f>'5-CONTROLES'!L62</f>
        <v>Realizar seguimiento a los tiempos de préstamo y devolución registrados en la forma ADMBS-F-029 FORMA PRÉSTAMO Y DEVOLUCIÓN DE DOCUMENTOS, para identificar posibles pérdidas en el préstamo de expedientes.</v>
      </c>
      <c r="N80" s="149" t="str">
        <f>'5-CONTROLES'!K62</f>
        <v>Registros físicos efectuados en la Forma ADMBS-F-029 FORMA PRÉSTAMO Y DEVOLUCIÓN DE DOCUMENTOS.</v>
      </c>
      <c r="O80" s="149" t="str">
        <f>'5-CONTROLES'!F62</f>
        <v>Líder del grupo de Gestión Documental.</v>
      </c>
      <c r="P80" s="149" t="str">
        <f>'5-CONTROLES'!G62</f>
        <v>Semestral.</v>
      </c>
      <c r="Q80" s="149" t="s">
        <v>1046</v>
      </c>
      <c r="R80" s="215" t="str">
        <f>'5-CONTROLES'!AB62</f>
        <v>Fuerte</v>
      </c>
      <c r="S80" s="215" t="str">
        <f>'5-CONTROLES'!AC62</f>
        <v>Fuerte</v>
      </c>
      <c r="T80" s="215" t="str">
        <f>'5-CONTROLES'!AD62</f>
        <v>Fuerte</v>
      </c>
      <c r="U80" s="215" t="str">
        <f>'5-CONTROLES'!AG62</f>
        <v>Fuerte</v>
      </c>
      <c r="V80" s="212" t="str">
        <f>'5-CONTROLES'!AI62</f>
        <v>Improbable</v>
      </c>
      <c r="W80" s="212" t="str">
        <f>'5-CONTROLES'!AK62</f>
        <v>Catastrófico</v>
      </c>
      <c r="X80" s="212" t="str">
        <f>'5-CONTROLES'!AL62</f>
        <v>Extremo</v>
      </c>
      <c r="Y80" s="213" t="s">
        <v>214</v>
      </c>
      <c r="Z80" s="214" t="s">
        <v>1047</v>
      </c>
      <c r="AA80" s="149" t="s">
        <v>1048</v>
      </c>
      <c r="AB80" s="149" t="s">
        <v>1049</v>
      </c>
      <c r="AC80" s="149" t="s">
        <v>1050</v>
      </c>
      <c r="AD80" s="215">
        <v>1</v>
      </c>
      <c r="AE80" s="215"/>
      <c r="AF80" s="215"/>
      <c r="AG80" s="215">
        <v>1</v>
      </c>
      <c r="AH80" s="215"/>
      <c r="AI80" s="215"/>
      <c r="AJ80" s="215"/>
      <c r="AK80" s="215"/>
      <c r="AL80" s="215"/>
      <c r="AM80" s="215"/>
      <c r="AN80" s="215"/>
      <c r="AO80" s="215"/>
      <c r="AP80" s="216"/>
      <c r="AQ80" s="291"/>
      <c r="AR80" s="295" t="s">
        <v>1293</v>
      </c>
      <c r="AS80" s="294" t="s">
        <v>1299</v>
      </c>
    </row>
    <row r="81" spans="1:45" ht="77.25" thickBot="1" x14ac:dyDescent="0.25">
      <c r="A81" s="182"/>
      <c r="B81" s="264" t="str">
        <f>'3-IDENTIFICACIÓN DEL RIESGO'!B45</f>
        <v>Gestión Financiera</v>
      </c>
      <c r="C81" s="265">
        <v>33</v>
      </c>
      <c r="D81" s="266" t="str">
        <f>'3-IDENTIFICACIÓN DEL RIESGO'!N45</f>
        <v>Constitución de obligaciones y/o pagos realizados por la ANT, sin el cumplimiento de requisitos legales, presupuestales y contables, en beneficio de un particular.</v>
      </c>
      <c r="E81" s="237" t="s">
        <v>661</v>
      </c>
      <c r="F81" s="266" t="str">
        <f>'3-IDENTIFICACIÓN DEL RIESGO'!H45</f>
        <v>1. Fallas en el control de los requisitos para la causación económica.
2. Falta de lineamientos para la ejecución de pagos.</v>
      </c>
      <c r="G81" s="266" t="str">
        <f>'3-IDENTIFICACIÓN DEL RIESGO'!L45</f>
        <v>1. Detrimento patrimonial.
2. Investigaciones y sanciones.
3.  Perdida de la credibilidad institucional.</v>
      </c>
      <c r="H81" s="267" t="str">
        <f>'4-VALORACIÓN DEL RIESGO'!G44</f>
        <v>Casi Seguro</v>
      </c>
      <c r="I81" s="267" t="str">
        <f>'4-VALORACIÓN DEL RIESGO'!AB44</f>
        <v>Catastrófico</v>
      </c>
      <c r="J81" s="267" t="str">
        <f>'4-VALORACIÓN DEL RIESGO'!AC44</f>
        <v>Extremo</v>
      </c>
      <c r="K81" s="268" t="s">
        <v>414</v>
      </c>
      <c r="L81" s="269" t="s">
        <v>1051</v>
      </c>
      <c r="M81" s="237" t="str">
        <f>'5-CONTROLES'!L63</f>
        <v xml:space="preserve">Control aleatorio a muestra correspondiente al 5% de los pagos realizados a contratos de prestación de servicios profesionales. </v>
      </c>
      <c r="N81" s="237" t="str">
        <f>'5-CONTROLES'!K63</f>
        <v xml:space="preserve">Se realizará un reporte trimestral en donde se evidencia: en primer lugar, la base de datos de donde se toma la muestra aleatoria de pagos y en segundo lugar un informe con los números de radicados y un indicador de cumplimiento según la auditoría realizada.  </v>
      </c>
      <c r="O81" s="237" t="str">
        <f>'5-CONTROLES'!F63</f>
        <v>Subdirección Administrativa y Financiera (Líderes del equipo financiero)</v>
      </c>
      <c r="P81" s="237" t="str">
        <f>'5-CONTROLES'!G63</f>
        <v>Trimestral</v>
      </c>
      <c r="Q81" s="237" t="s">
        <v>1052</v>
      </c>
      <c r="R81" s="270" t="str">
        <f>'5-CONTROLES'!AB63</f>
        <v>Moderado</v>
      </c>
      <c r="S81" s="270" t="str">
        <f>'5-CONTROLES'!AC63</f>
        <v>Moderado</v>
      </c>
      <c r="T81" s="270" t="str">
        <f>'5-CONTROLES'!AD63</f>
        <v>Moderado</v>
      </c>
      <c r="U81" s="270" t="str">
        <f>'5-CONTROLES'!AG63</f>
        <v>Moderado</v>
      </c>
      <c r="V81" s="267" t="str">
        <f>'5-CONTROLES'!AI63</f>
        <v>Probable</v>
      </c>
      <c r="W81" s="267" t="str">
        <f>'5-CONTROLES'!AK63</f>
        <v>Catastrófico</v>
      </c>
      <c r="X81" s="267" t="str">
        <f>'5-CONTROLES'!AL63</f>
        <v>Extremo</v>
      </c>
      <c r="Y81" s="268" t="s">
        <v>214</v>
      </c>
      <c r="Z81" s="269" t="s">
        <v>1053</v>
      </c>
      <c r="AA81" s="237" t="s">
        <v>1054</v>
      </c>
      <c r="AB81" s="237" t="s">
        <v>1033</v>
      </c>
      <c r="AC81" s="237" t="s">
        <v>1055</v>
      </c>
      <c r="AD81" s="270">
        <v>2</v>
      </c>
      <c r="AE81" s="270"/>
      <c r="AF81" s="270"/>
      <c r="AG81" s="270"/>
      <c r="AH81" s="270"/>
      <c r="AI81" s="270"/>
      <c r="AJ81" s="270">
        <v>1</v>
      </c>
      <c r="AK81" s="270"/>
      <c r="AL81" s="270"/>
      <c r="AM81" s="270"/>
      <c r="AN81" s="270"/>
      <c r="AO81" s="270"/>
      <c r="AP81" s="271">
        <v>1</v>
      </c>
      <c r="AQ81" s="291"/>
      <c r="AR81" s="295" t="s">
        <v>1294</v>
      </c>
      <c r="AS81" s="294" t="s">
        <v>1300</v>
      </c>
    </row>
    <row r="82" spans="1:45" ht="12.75" customHeight="1" x14ac:dyDescent="0.2">
      <c r="A82" s="182"/>
      <c r="B82" s="272"/>
      <c r="C82" s="273"/>
      <c r="D82" s="274"/>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c r="AO82" s="275"/>
      <c r="AP82" s="276"/>
      <c r="AR82" s="291"/>
      <c r="AS82" s="291"/>
    </row>
    <row r="83" spans="1:45" ht="12.75" customHeight="1" x14ac:dyDescent="0.2">
      <c r="A83" s="182"/>
      <c r="B83" s="272"/>
      <c r="C83" s="273"/>
      <c r="D83" s="274"/>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6"/>
    </row>
    <row r="84" spans="1:45" ht="12.75" customHeight="1" x14ac:dyDescent="0.2">
      <c r="A84" s="182"/>
      <c r="B84" s="272"/>
      <c r="C84" s="273"/>
      <c r="D84" s="274"/>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6"/>
    </row>
    <row r="85" spans="1:45" ht="12.75" customHeight="1" x14ac:dyDescent="0.2">
      <c r="A85" s="182"/>
      <c r="B85" s="272"/>
      <c r="C85" s="273"/>
      <c r="D85" s="274"/>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6"/>
    </row>
    <row r="86" spans="1:45" ht="12.75" customHeight="1" x14ac:dyDescent="0.2">
      <c r="A86" s="182"/>
      <c r="B86" s="272"/>
      <c r="C86" s="273"/>
      <c r="D86" s="274"/>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6"/>
    </row>
    <row r="87" spans="1:45" ht="12.75" customHeight="1" x14ac:dyDescent="0.2">
      <c r="A87" s="182"/>
      <c r="B87" s="272"/>
      <c r="C87" s="273"/>
      <c r="D87" s="274"/>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6"/>
    </row>
    <row r="88" spans="1:45" ht="12.75" customHeight="1" x14ac:dyDescent="0.2">
      <c r="A88" s="182"/>
      <c r="B88" s="272"/>
      <c r="C88" s="273"/>
      <c r="D88" s="274"/>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6"/>
    </row>
    <row r="89" spans="1:45" ht="12.75" customHeight="1" x14ac:dyDescent="0.2">
      <c r="A89" s="182"/>
      <c r="B89" s="272"/>
      <c r="C89" s="273"/>
      <c r="D89" s="274"/>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6"/>
    </row>
    <row r="90" spans="1:45" ht="12.75" customHeight="1" x14ac:dyDescent="0.2">
      <c r="A90" s="182"/>
      <c r="B90" s="277"/>
      <c r="C90" s="278"/>
      <c r="D90" s="279"/>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0"/>
      <c r="AL90" s="280"/>
      <c r="AM90" s="280"/>
      <c r="AN90" s="280"/>
      <c r="AO90" s="280"/>
      <c r="AP90" s="281"/>
    </row>
    <row r="91" spans="1:45" ht="12.75" customHeight="1" x14ac:dyDescent="0.2">
      <c r="A91" s="182"/>
      <c r="B91" s="182"/>
      <c r="C91" s="183"/>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row>
    <row r="92" spans="1:45" ht="12.75" customHeight="1" x14ac:dyDescent="0.2">
      <c r="A92" s="182"/>
      <c r="B92" s="182"/>
      <c r="C92" s="183"/>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row>
    <row r="93" spans="1:45" ht="12.75" customHeight="1" x14ac:dyDescent="0.2">
      <c r="A93" s="182"/>
      <c r="B93" s="182"/>
      <c r="C93" s="183"/>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row>
    <row r="94" spans="1:45" ht="12.75" customHeight="1" x14ac:dyDescent="0.2">
      <c r="A94" s="182"/>
      <c r="B94" s="182"/>
      <c r="C94" s="183"/>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row>
    <row r="95" spans="1:45" ht="12.75" customHeight="1" x14ac:dyDescent="0.2">
      <c r="A95" s="182"/>
      <c r="B95" s="182"/>
      <c r="C95" s="183"/>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row>
    <row r="96" spans="1:45" ht="12.75" customHeight="1" x14ac:dyDescent="0.2">
      <c r="A96" s="182"/>
      <c r="B96" s="182"/>
      <c r="C96" s="183"/>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row>
    <row r="97" spans="1:42" ht="12.75" customHeight="1" x14ac:dyDescent="0.2">
      <c r="A97" s="182"/>
      <c r="B97" s="182"/>
      <c r="C97" s="183"/>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row>
    <row r="98" spans="1:42" ht="12.75" customHeight="1" x14ac:dyDescent="0.2">
      <c r="A98" s="182"/>
      <c r="B98" s="182"/>
      <c r="C98" s="183"/>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row>
    <row r="99" spans="1:42" ht="12.75" customHeight="1" x14ac:dyDescent="0.2">
      <c r="A99" s="182"/>
      <c r="B99" s="182"/>
      <c r="C99" s="183"/>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row>
    <row r="100" spans="1:42" ht="12.75" customHeight="1" x14ac:dyDescent="0.2">
      <c r="A100" s="182"/>
      <c r="B100" s="182"/>
      <c r="C100" s="183"/>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row>
    <row r="101" spans="1:42" ht="12.75" customHeight="1" x14ac:dyDescent="0.2">
      <c r="A101" s="182"/>
      <c r="B101" s="182"/>
      <c r="C101" s="183"/>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row>
    <row r="102" spans="1:42" ht="12.75" customHeight="1" x14ac:dyDescent="0.2">
      <c r="A102" s="182"/>
      <c r="B102" s="182"/>
      <c r="C102" s="183"/>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row>
    <row r="103" spans="1:42" ht="12.75" customHeight="1" x14ac:dyDescent="0.2">
      <c r="A103" s="182"/>
      <c r="B103" s="182"/>
      <c r="C103" s="183"/>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row>
    <row r="104" spans="1:42" ht="12.75" customHeight="1" x14ac:dyDescent="0.2">
      <c r="A104" s="182"/>
      <c r="B104" s="182"/>
      <c r="C104" s="183"/>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row>
    <row r="105" spans="1:42" ht="12.75" customHeight="1" x14ac:dyDescent="0.2">
      <c r="A105" s="182"/>
      <c r="B105" s="182"/>
      <c r="C105" s="183"/>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row>
    <row r="106" spans="1:42" ht="12.75" customHeight="1" x14ac:dyDescent="0.2">
      <c r="A106" s="182"/>
      <c r="B106" s="182"/>
      <c r="C106" s="183"/>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row>
    <row r="107" spans="1:42" ht="12.75" customHeight="1" x14ac:dyDescent="0.2">
      <c r="A107" s="182"/>
      <c r="B107" s="182"/>
      <c r="C107" s="183"/>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row>
    <row r="108" spans="1:42" ht="12.75" customHeight="1" x14ac:dyDescent="0.2">
      <c r="A108" s="182"/>
      <c r="B108" s="182"/>
      <c r="C108" s="183"/>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row>
    <row r="109" spans="1:42" ht="12.75" customHeight="1" x14ac:dyDescent="0.2">
      <c r="A109" s="182"/>
      <c r="B109" s="182"/>
      <c r="C109" s="183"/>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row>
    <row r="110" spans="1:42" ht="12.75" customHeight="1" x14ac:dyDescent="0.2">
      <c r="A110" s="182"/>
      <c r="B110" s="182"/>
      <c r="C110" s="183"/>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row>
    <row r="111" spans="1:42" ht="12.75" customHeight="1" x14ac:dyDescent="0.2">
      <c r="A111" s="182"/>
      <c r="B111" s="182"/>
      <c r="C111" s="183"/>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row>
    <row r="112" spans="1:42" ht="12.75" customHeight="1" x14ac:dyDescent="0.2">
      <c r="A112" s="182"/>
      <c r="B112" s="182"/>
      <c r="C112" s="183"/>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row>
    <row r="113" spans="1:42" ht="12.75" customHeight="1" x14ac:dyDescent="0.2">
      <c r="A113" s="182"/>
      <c r="B113" s="182"/>
      <c r="C113" s="183"/>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row>
    <row r="114" spans="1:42" ht="12.75" customHeight="1" x14ac:dyDescent="0.2">
      <c r="A114" s="182"/>
      <c r="B114" s="182"/>
      <c r="C114" s="183"/>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row>
    <row r="115" spans="1:42" ht="12.75" customHeight="1" x14ac:dyDescent="0.2">
      <c r="A115" s="182"/>
      <c r="B115" s="182"/>
      <c r="C115" s="183"/>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row>
    <row r="116" spans="1:42" ht="12.75" customHeight="1" x14ac:dyDescent="0.2">
      <c r="A116" s="182"/>
      <c r="B116" s="182"/>
      <c r="C116" s="183"/>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row>
    <row r="117" spans="1:42" ht="12.75" customHeight="1" x14ac:dyDescent="0.2">
      <c r="A117" s="182"/>
      <c r="B117" s="182"/>
      <c r="C117" s="183"/>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row>
    <row r="118" spans="1:42" ht="12.75" customHeight="1" x14ac:dyDescent="0.2">
      <c r="A118" s="182"/>
      <c r="B118" s="182"/>
      <c r="C118" s="183"/>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row>
    <row r="119" spans="1:42" ht="12.75" customHeight="1" x14ac:dyDescent="0.2">
      <c r="A119" s="182"/>
      <c r="B119" s="182"/>
      <c r="C119" s="183"/>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row>
    <row r="120" spans="1:42" ht="12.75" customHeight="1" x14ac:dyDescent="0.2">
      <c r="A120" s="182"/>
      <c r="B120" s="182"/>
      <c r="C120" s="183"/>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row>
    <row r="121" spans="1:42" ht="12.75" customHeight="1" x14ac:dyDescent="0.2">
      <c r="A121" s="182"/>
      <c r="B121" s="182"/>
      <c r="C121" s="183"/>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row>
    <row r="122" spans="1:42" ht="12.75" customHeight="1" x14ac:dyDescent="0.2">
      <c r="A122" s="182"/>
      <c r="B122" s="182"/>
      <c r="C122" s="183"/>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row>
    <row r="123" spans="1:42" ht="12.75" customHeight="1" x14ac:dyDescent="0.2">
      <c r="A123" s="182"/>
      <c r="B123" s="182"/>
      <c r="C123" s="183"/>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row>
    <row r="124" spans="1:42" ht="12.75" customHeight="1" x14ac:dyDescent="0.2">
      <c r="A124" s="182"/>
      <c r="B124" s="182"/>
      <c r="C124" s="183"/>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row>
    <row r="125" spans="1:42" ht="12.75" customHeight="1" x14ac:dyDescent="0.2">
      <c r="A125" s="182"/>
      <c r="B125" s="182"/>
      <c r="C125" s="183"/>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row>
    <row r="126" spans="1:42" ht="12.75" customHeight="1" x14ac:dyDescent="0.2">
      <c r="A126" s="182"/>
      <c r="B126" s="182"/>
      <c r="C126" s="183"/>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row>
    <row r="127" spans="1:42" ht="12.75" customHeight="1" x14ac:dyDescent="0.2">
      <c r="A127" s="182"/>
      <c r="B127" s="182"/>
      <c r="C127" s="183"/>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row>
    <row r="128" spans="1:42" ht="12.75" customHeight="1" x14ac:dyDescent="0.2">
      <c r="A128" s="182"/>
      <c r="B128" s="182"/>
      <c r="C128" s="183"/>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row>
    <row r="129" spans="1:42" ht="12.75" customHeight="1" x14ac:dyDescent="0.2">
      <c r="A129" s="182"/>
      <c r="B129" s="182"/>
      <c r="C129" s="183"/>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row>
    <row r="130" spans="1:42" ht="12.75" customHeight="1" x14ac:dyDescent="0.2">
      <c r="A130" s="182"/>
      <c r="B130" s="182"/>
      <c r="C130" s="183"/>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row>
    <row r="131" spans="1:42" ht="12.75" customHeight="1" x14ac:dyDescent="0.2">
      <c r="A131" s="182"/>
      <c r="B131" s="182"/>
      <c r="C131" s="183"/>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row>
    <row r="132" spans="1:42" ht="12.75" customHeight="1" x14ac:dyDescent="0.2">
      <c r="A132" s="182"/>
      <c r="B132" s="182"/>
      <c r="C132" s="183"/>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row>
    <row r="133" spans="1:42" ht="12.75" customHeight="1" x14ac:dyDescent="0.2">
      <c r="A133" s="182"/>
      <c r="B133" s="182"/>
      <c r="C133" s="183"/>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row>
    <row r="134" spans="1:42" ht="12.75" customHeight="1" x14ac:dyDescent="0.2">
      <c r="A134" s="182"/>
      <c r="B134" s="182"/>
      <c r="C134" s="183"/>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row>
    <row r="135" spans="1:42" ht="12.75" customHeight="1" x14ac:dyDescent="0.2">
      <c r="A135" s="182"/>
      <c r="B135" s="182"/>
      <c r="C135" s="183"/>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row>
    <row r="136" spans="1:42" ht="12.75" customHeight="1" x14ac:dyDescent="0.2">
      <c r="A136" s="182"/>
      <c r="B136" s="182"/>
      <c r="C136" s="183"/>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row>
    <row r="137" spans="1:42" ht="12.75" customHeight="1" x14ac:dyDescent="0.2">
      <c r="A137" s="182"/>
      <c r="B137" s="182"/>
      <c r="C137" s="183"/>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row>
    <row r="138" spans="1:42" ht="12.75" customHeight="1" x14ac:dyDescent="0.2">
      <c r="A138" s="182"/>
      <c r="B138" s="182"/>
      <c r="C138" s="183"/>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row>
    <row r="139" spans="1:42" ht="12.75" customHeight="1" x14ac:dyDescent="0.2">
      <c r="A139" s="182"/>
      <c r="B139" s="182"/>
      <c r="C139" s="183"/>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row>
    <row r="140" spans="1:42" ht="12.75" customHeight="1" x14ac:dyDescent="0.2">
      <c r="A140" s="182"/>
      <c r="B140" s="182"/>
      <c r="C140" s="183"/>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row>
    <row r="141" spans="1:42" ht="12.75" customHeight="1" x14ac:dyDescent="0.2">
      <c r="A141" s="182"/>
      <c r="B141" s="182"/>
      <c r="C141" s="183"/>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row>
    <row r="142" spans="1:42" ht="12.75" customHeight="1" x14ac:dyDescent="0.2">
      <c r="A142" s="182"/>
      <c r="B142" s="182"/>
      <c r="C142" s="183"/>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row>
    <row r="143" spans="1:42" ht="12.75" customHeight="1" x14ac:dyDescent="0.2">
      <c r="A143" s="182"/>
      <c r="B143" s="182"/>
      <c r="C143" s="183"/>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row>
    <row r="144" spans="1:42" ht="12.75" customHeight="1" x14ac:dyDescent="0.2">
      <c r="A144" s="182"/>
      <c r="B144" s="182"/>
      <c r="C144" s="183"/>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row>
    <row r="145" spans="1:42" ht="12.75" customHeight="1" x14ac:dyDescent="0.2">
      <c r="A145" s="182"/>
      <c r="B145" s="182"/>
      <c r="C145" s="183"/>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row>
    <row r="146" spans="1:42" ht="12.75" customHeight="1" x14ac:dyDescent="0.2">
      <c r="A146" s="182"/>
      <c r="B146" s="182"/>
      <c r="C146" s="183"/>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row>
    <row r="147" spans="1:42" ht="12.75" customHeight="1" x14ac:dyDescent="0.2">
      <c r="A147" s="182"/>
      <c r="B147" s="182"/>
      <c r="C147" s="183"/>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row>
    <row r="148" spans="1:42" ht="12.75" customHeight="1" x14ac:dyDescent="0.2">
      <c r="A148" s="182"/>
      <c r="B148" s="182"/>
      <c r="C148" s="183"/>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row>
    <row r="149" spans="1:42" ht="12.75" customHeight="1" x14ac:dyDescent="0.2">
      <c r="A149" s="182"/>
      <c r="B149" s="182"/>
      <c r="C149" s="183"/>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row>
    <row r="150" spans="1:42" ht="12.75" customHeight="1" x14ac:dyDescent="0.2">
      <c r="A150" s="182"/>
      <c r="B150" s="182"/>
      <c r="C150" s="183"/>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row>
    <row r="151" spans="1:42" ht="12.75" customHeight="1" x14ac:dyDescent="0.2">
      <c r="A151" s="182"/>
      <c r="B151" s="182"/>
      <c r="C151" s="183"/>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row>
    <row r="152" spans="1:42" ht="12.75" customHeight="1" x14ac:dyDescent="0.2">
      <c r="A152" s="182"/>
      <c r="B152" s="182"/>
      <c r="C152" s="183"/>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row>
    <row r="153" spans="1:42" ht="12.75" customHeight="1" x14ac:dyDescent="0.2">
      <c r="A153" s="182"/>
      <c r="B153" s="182"/>
      <c r="C153" s="183"/>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row>
    <row r="154" spans="1:42" ht="12.75" customHeight="1" x14ac:dyDescent="0.2">
      <c r="A154" s="182"/>
      <c r="B154" s="182"/>
      <c r="C154" s="183"/>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row>
    <row r="155" spans="1:42" ht="12.75" customHeight="1" x14ac:dyDescent="0.2">
      <c r="A155" s="182"/>
      <c r="B155" s="182"/>
      <c r="C155" s="183"/>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row>
    <row r="156" spans="1:42" ht="12.75" customHeight="1" x14ac:dyDescent="0.2">
      <c r="A156" s="182"/>
      <c r="B156" s="182"/>
      <c r="C156" s="183"/>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row>
    <row r="157" spans="1:42" ht="12.75" customHeight="1" x14ac:dyDescent="0.2">
      <c r="A157" s="182"/>
      <c r="B157" s="182"/>
      <c r="C157" s="183"/>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row>
    <row r="158" spans="1:42" ht="12.75" customHeight="1" x14ac:dyDescent="0.2">
      <c r="A158" s="182"/>
      <c r="B158" s="182"/>
      <c r="C158" s="183"/>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row>
    <row r="159" spans="1:42" ht="12.75" customHeight="1" x14ac:dyDescent="0.2">
      <c r="A159" s="182"/>
      <c r="B159" s="182"/>
      <c r="C159" s="183"/>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row>
    <row r="160" spans="1:42" ht="12.75" customHeight="1" x14ac:dyDescent="0.2">
      <c r="A160" s="182"/>
      <c r="B160" s="182"/>
      <c r="C160" s="183"/>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row>
    <row r="161" spans="1:42" ht="12.75" customHeight="1" x14ac:dyDescent="0.2">
      <c r="A161" s="182"/>
      <c r="B161" s="182"/>
      <c r="C161" s="183"/>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row>
    <row r="162" spans="1:42" ht="12.75" customHeight="1" x14ac:dyDescent="0.2">
      <c r="A162" s="182"/>
      <c r="B162" s="182"/>
      <c r="C162" s="183"/>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row>
    <row r="163" spans="1:42" ht="12.75" customHeight="1" x14ac:dyDescent="0.2">
      <c r="A163" s="182"/>
      <c r="B163" s="182"/>
      <c r="C163" s="183"/>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row>
    <row r="164" spans="1:42" ht="12.75" customHeight="1" x14ac:dyDescent="0.2">
      <c r="A164" s="182"/>
      <c r="B164" s="182"/>
      <c r="C164" s="183"/>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row>
    <row r="165" spans="1:42" ht="12.75" customHeight="1" x14ac:dyDescent="0.2">
      <c r="A165" s="182"/>
      <c r="B165" s="182"/>
      <c r="C165" s="183"/>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row>
    <row r="166" spans="1:42" ht="12.75" customHeight="1" x14ac:dyDescent="0.2">
      <c r="A166" s="182"/>
      <c r="B166" s="182"/>
      <c r="C166" s="183"/>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row>
    <row r="167" spans="1:42" ht="12.75" customHeight="1" x14ac:dyDescent="0.2">
      <c r="A167" s="182"/>
      <c r="B167" s="182"/>
      <c r="C167" s="183"/>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row>
    <row r="168" spans="1:42" ht="12.75" customHeight="1" x14ac:dyDescent="0.2">
      <c r="A168" s="182"/>
      <c r="B168" s="182"/>
      <c r="C168" s="183"/>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row>
    <row r="169" spans="1:42" ht="12.75" customHeight="1" x14ac:dyDescent="0.2">
      <c r="A169" s="182"/>
      <c r="B169" s="182"/>
      <c r="C169" s="183"/>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row>
    <row r="170" spans="1:42" ht="12.75" customHeight="1" x14ac:dyDescent="0.2">
      <c r="A170" s="182"/>
      <c r="B170" s="182"/>
      <c r="C170" s="183"/>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row>
    <row r="171" spans="1:42" ht="12.75" customHeight="1" x14ac:dyDescent="0.2">
      <c r="A171" s="182"/>
      <c r="B171" s="182"/>
      <c r="C171" s="183"/>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row>
    <row r="172" spans="1:42" ht="12.75" customHeight="1" x14ac:dyDescent="0.2">
      <c r="A172" s="182"/>
      <c r="B172" s="182"/>
      <c r="C172" s="183"/>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row>
    <row r="173" spans="1:42" ht="12.75" customHeight="1" x14ac:dyDescent="0.2">
      <c r="A173" s="182"/>
      <c r="B173" s="182"/>
      <c r="C173" s="183"/>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row>
    <row r="174" spans="1:42" ht="12.75" customHeight="1" x14ac:dyDescent="0.2">
      <c r="A174" s="182"/>
      <c r="B174" s="182"/>
      <c r="C174" s="183"/>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row>
    <row r="175" spans="1:42" ht="12.75" customHeight="1" x14ac:dyDescent="0.2">
      <c r="A175" s="182"/>
      <c r="B175" s="182"/>
      <c r="C175" s="183"/>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row>
    <row r="176" spans="1:42" ht="12.75" customHeight="1" x14ac:dyDescent="0.2">
      <c r="A176" s="182"/>
      <c r="B176" s="182"/>
      <c r="C176" s="183"/>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row>
    <row r="177" spans="1:42" ht="12.75" customHeight="1" x14ac:dyDescent="0.2">
      <c r="A177" s="182"/>
      <c r="B177" s="182"/>
      <c r="C177" s="183"/>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row>
    <row r="178" spans="1:42" ht="12.75" customHeight="1" x14ac:dyDescent="0.2">
      <c r="A178" s="182"/>
      <c r="B178" s="182"/>
      <c r="C178" s="183"/>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row>
    <row r="179" spans="1:42" ht="12.75" customHeight="1" x14ac:dyDescent="0.2">
      <c r="A179" s="182"/>
      <c r="B179" s="182"/>
      <c r="C179" s="183"/>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row>
    <row r="180" spans="1:42" ht="12.75" customHeight="1" x14ac:dyDescent="0.2">
      <c r="A180" s="182"/>
      <c r="B180" s="182"/>
      <c r="C180" s="183"/>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row>
    <row r="181" spans="1:42" ht="12.75" customHeight="1" x14ac:dyDescent="0.2">
      <c r="A181" s="182"/>
      <c r="B181" s="182"/>
      <c r="C181" s="183"/>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row>
    <row r="182" spans="1:42" ht="12.75" customHeight="1" x14ac:dyDescent="0.2">
      <c r="A182" s="182"/>
      <c r="B182" s="182"/>
      <c r="C182" s="183"/>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row>
    <row r="183" spans="1:42" ht="12.75" customHeight="1" x14ac:dyDescent="0.2">
      <c r="A183" s="182"/>
      <c r="B183" s="182"/>
      <c r="C183" s="183"/>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row>
    <row r="184" spans="1:42" ht="12.75" customHeight="1" x14ac:dyDescent="0.2">
      <c r="A184" s="182"/>
      <c r="B184" s="182"/>
      <c r="C184" s="183"/>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row>
    <row r="185" spans="1:42" ht="12.75" customHeight="1" x14ac:dyDescent="0.2">
      <c r="A185" s="182"/>
      <c r="B185" s="182"/>
      <c r="C185" s="183"/>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row>
    <row r="186" spans="1:42" ht="12.75" customHeight="1" x14ac:dyDescent="0.2">
      <c r="A186" s="182"/>
      <c r="B186" s="182"/>
      <c r="C186" s="183"/>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row>
    <row r="187" spans="1:42" ht="12.75" customHeight="1" x14ac:dyDescent="0.2">
      <c r="A187" s="182"/>
      <c r="B187" s="182"/>
      <c r="C187" s="183"/>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row>
    <row r="188" spans="1:42" ht="12.75" customHeight="1" x14ac:dyDescent="0.2">
      <c r="A188" s="182"/>
      <c r="B188" s="182"/>
      <c r="C188" s="183"/>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row>
    <row r="189" spans="1:42" ht="12.75" customHeight="1" x14ac:dyDescent="0.2">
      <c r="A189" s="182"/>
      <c r="B189" s="182"/>
      <c r="C189" s="183"/>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row>
    <row r="190" spans="1:42" ht="12.75" customHeight="1" x14ac:dyDescent="0.2">
      <c r="A190" s="182"/>
      <c r="B190" s="182"/>
      <c r="C190" s="183"/>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row>
    <row r="191" spans="1:42" ht="12.75" customHeight="1" x14ac:dyDescent="0.2">
      <c r="A191" s="182"/>
      <c r="B191" s="182"/>
      <c r="C191" s="183"/>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row>
    <row r="192" spans="1:42" ht="12.75" customHeight="1" x14ac:dyDescent="0.2">
      <c r="A192" s="182"/>
      <c r="B192" s="182"/>
      <c r="C192" s="183"/>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row>
    <row r="193" spans="1:42" ht="12.75" customHeight="1" x14ac:dyDescent="0.2">
      <c r="A193" s="182"/>
      <c r="B193" s="182"/>
      <c r="C193" s="183"/>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row>
    <row r="194" spans="1:42" ht="12.75" customHeight="1" x14ac:dyDescent="0.2">
      <c r="A194" s="182"/>
      <c r="B194" s="182"/>
      <c r="C194" s="183"/>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row>
    <row r="195" spans="1:42" ht="12.75" customHeight="1" x14ac:dyDescent="0.2">
      <c r="A195" s="182"/>
      <c r="B195" s="182"/>
      <c r="C195" s="183"/>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row>
    <row r="196" spans="1:42" ht="12.75" customHeight="1" x14ac:dyDescent="0.2">
      <c r="A196" s="182"/>
      <c r="B196" s="182"/>
      <c r="C196" s="183"/>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row>
    <row r="197" spans="1:42" ht="12.75" customHeight="1" x14ac:dyDescent="0.2">
      <c r="A197" s="182"/>
      <c r="B197" s="182"/>
      <c r="C197" s="183"/>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row>
    <row r="198" spans="1:42" ht="12.75" customHeight="1" x14ac:dyDescent="0.2">
      <c r="A198" s="182"/>
      <c r="B198" s="182"/>
      <c r="C198" s="183"/>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row>
    <row r="199" spans="1:42" ht="12.75" customHeight="1" x14ac:dyDescent="0.2">
      <c r="A199" s="182"/>
      <c r="B199" s="182"/>
      <c r="C199" s="183"/>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row>
    <row r="200" spans="1:42" ht="12.75" customHeight="1" x14ac:dyDescent="0.2">
      <c r="A200" s="182"/>
      <c r="B200" s="182"/>
      <c r="C200" s="183"/>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row>
    <row r="201" spans="1:42" ht="12.75" customHeight="1" x14ac:dyDescent="0.2">
      <c r="A201" s="182"/>
      <c r="B201" s="182"/>
      <c r="C201" s="183"/>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row>
    <row r="202" spans="1:42" ht="12.75" customHeight="1" x14ac:dyDescent="0.2">
      <c r="A202" s="182"/>
      <c r="B202" s="182"/>
      <c r="C202" s="183"/>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row>
    <row r="203" spans="1:42" ht="12.75" customHeight="1" x14ac:dyDescent="0.2">
      <c r="A203" s="182"/>
      <c r="B203" s="182"/>
      <c r="C203" s="183"/>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row>
    <row r="204" spans="1:42" ht="12.75" customHeight="1" x14ac:dyDescent="0.2">
      <c r="A204" s="182"/>
      <c r="B204" s="182"/>
      <c r="C204" s="183"/>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row>
    <row r="205" spans="1:42" ht="12.75" customHeight="1" x14ac:dyDescent="0.2">
      <c r="A205" s="182"/>
      <c r="B205" s="182"/>
      <c r="C205" s="183"/>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row>
    <row r="206" spans="1:42" ht="12.75" customHeight="1" x14ac:dyDescent="0.2">
      <c r="A206" s="182"/>
      <c r="B206" s="182"/>
      <c r="C206" s="183"/>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row>
    <row r="207" spans="1:42" ht="12.75" customHeight="1" x14ac:dyDescent="0.2">
      <c r="A207" s="182"/>
      <c r="B207" s="182"/>
      <c r="C207" s="183"/>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row>
    <row r="208" spans="1:42" ht="12.75" customHeight="1" x14ac:dyDescent="0.2">
      <c r="A208" s="182"/>
      <c r="B208" s="182"/>
      <c r="C208" s="183"/>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row>
    <row r="209" spans="1:42" ht="12.75" customHeight="1" x14ac:dyDescent="0.2">
      <c r="A209" s="182"/>
      <c r="B209" s="182"/>
      <c r="C209" s="183"/>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row>
    <row r="210" spans="1:42" ht="12.75" customHeight="1" x14ac:dyDescent="0.2">
      <c r="A210" s="182"/>
      <c r="B210" s="182"/>
      <c r="C210" s="183"/>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row>
    <row r="211" spans="1:42" ht="12.75" customHeight="1" x14ac:dyDescent="0.2">
      <c r="A211" s="182"/>
      <c r="B211" s="182"/>
      <c r="C211" s="183"/>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row>
    <row r="212" spans="1:42" ht="12.75" customHeight="1" x14ac:dyDescent="0.2">
      <c r="A212" s="182"/>
      <c r="B212" s="182"/>
      <c r="C212" s="183"/>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row>
    <row r="213" spans="1:42" ht="12.75" customHeight="1" x14ac:dyDescent="0.2">
      <c r="A213" s="182"/>
      <c r="B213" s="182"/>
      <c r="C213" s="183"/>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row>
    <row r="214" spans="1:42" ht="12.75" customHeight="1" x14ac:dyDescent="0.2">
      <c r="A214" s="182"/>
      <c r="B214" s="182"/>
      <c r="C214" s="183"/>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row>
    <row r="215" spans="1:42" ht="12.75" customHeight="1" x14ac:dyDescent="0.2">
      <c r="A215" s="182"/>
      <c r="B215" s="182"/>
      <c r="C215" s="183"/>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row>
    <row r="216" spans="1:42" ht="12.75" customHeight="1" x14ac:dyDescent="0.2">
      <c r="A216" s="182"/>
      <c r="B216" s="182"/>
      <c r="C216" s="183"/>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row>
    <row r="217" spans="1:42" ht="12.75" customHeight="1" x14ac:dyDescent="0.2">
      <c r="A217" s="182"/>
      <c r="B217" s="182"/>
      <c r="C217" s="183"/>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row>
    <row r="218" spans="1:42" ht="12.75" customHeight="1" x14ac:dyDescent="0.2">
      <c r="A218" s="182"/>
      <c r="B218" s="182"/>
      <c r="C218" s="183"/>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row>
    <row r="219" spans="1:42" ht="12.75" customHeight="1" x14ac:dyDescent="0.2">
      <c r="A219" s="182"/>
      <c r="B219" s="182"/>
      <c r="C219" s="183"/>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row>
    <row r="220" spans="1:42" ht="12.75" customHeight="1" x14ac:dyDescent="0.2">
      <c r="A220" s="182"/>
      <c r="B220" s="182"/>
      <c r="C220" s="183"/>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row>
    <row r="221" spans="1:42" ht="12.75" customHeight="1" x14ac:dyDescent="0.2">
      <c r="A221" s="182"/>
      <c r="B221" s="182"/>
      <c r="C221" s="183"/>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row>
    <row r="222" spans="1:42" ht="12.75" customHeight="1" x14ac:dyDescent="0.2">
      <c r="A222" s="182"/>
      <c r="B222" s="182"/>
      <c r="C222" s="183"/>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row>
    <row r="223" spans="1:42" ht="12.75" customHeight="1" x14ac:dyDescent="0.2">
      <c r="A223" s="182"/>
      <c r="B223" s="182"/>
      <c r="C223" s="183"/>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row>
    <row r="224" spans="1:42" ht="12.75" customHeight="1" x14ac:dyDescent="0.2">
      <c r="A224" s="182"/>
      <c r="B224" s="182"/>
      <c r="C224" s="183"/>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row>
    <row r="225" spans="1:42" ht="12.75" customHeight="1" x14ac:dyDescent="0.2">
      <c r="A225" s="182"/>
      <c r="B225" s="182"/>
      <c r="C225" s="183"/>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row>
    <row r="226" spans="1:42" ht="12.75" customHeight="1" x14ac:dyDescent="0.2">
      <c r="A226" s="182"/>
      <c r="B226" s="182"/>
      <c r="C226" s="183"/>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row>
    <row r="227" spans="1:42" ht="12.75" customHeight="1" x14ac:dyDescent="0.2">
      <c r="A227" s="182"/>
      <c r="B227" s="182"/>
      <c r="C227" s="183"/>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row>
    <row r="228" spans="1:42" ht="12.75" customHeight="1" x14ac:dyDescent="0.2">
      <c r="A228" s="182"/>
      <c r="B228" s="182"/>
      <c r="C228" s="183"/>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row>
    <row r="229" spans="1:42" ht="12.75" customHeight="1" x14ac:dyDescent="0.2">
      <c r="A229" s="182"/>
      <c r="B229" s="182"/>
      <c r="C229" s="183"/>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row>
    <row r="230" spans="1:42" ht="12.75" customHeight="1" x14ac:dyDescent="0.2">
      <c r="A230" s="182"/>
      <c r="B230" s="182"/>
      <c r="C230" s="183"/>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row>
    <row r="231" spans="1:42" ht="12.75" customHeight="1" x14ac:dyDescent="0.2">
      <c r="A231" s="182"/>
      <c r="B231" s="182"/>
      <c r="C231" s="183"/>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row>
    <row r="232" spans="1:42" ht="12.75" customHeight="1" x14ac:dyDescent="0.2">
      <c r="A232" s="182"/>
      <c r="B232" s="182"/>
      <c r="C232" s="183"/>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row>
    <row r="233" spans="1:42" ht="12.75" customHeight="1" x14ac:dyDescent="0.2">
      <c r="A233" s="182"/>
      <c r="B233" s="182"/>
      <c r="C233" s="183"/>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row>
    <row r="234" spans="1:42" ht="12.75" customHeight="1" x14ac:dyDescent="0.2">
      <c r="A234" s="182"/>
      <c r="B234" s="182"/>
      <c r="C234" s="183"/>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row>
    <row r="235" spans="1:42" ht="12.75" customHeight="1" x14ac:dyDescent="0.2">
      <c r="A235" s="182"/>
      <c r="B235" s="182"/>
      <c r="C235" s="183"/>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row>
    <row r="236" spans="1:42" ht="12.75" customHeight="1" x14ac:dyDescent="0.2">
      <c r="A236" s="182"/>
      <c r="B236" s="182"/>
      <c r="C236" s="183"/>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row>
    <row r="237" spans="1:42" ht="12.75" customHeight="1" x14ac:dyDescent="0.2">
      <c r="A237" s="182"/>
      <c r="B237" s="182"/>
      <c r="C237" s="183"/>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row>
    <row r="238" spans="1:42" ht="12.75" customHeight="1" x14ac:dyDescent="0.2">
      <c r="A238" s="182"/>
      <c r="B238" s="182"/>
      <c r="C238" s="183"/>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row>
    <row r="239" spans="1:42" ht="12.75" customHeight="1" x14ac:dyDescent="0.2">
      <c r="A239" s="182"/>
      <c r="B239" s="182"/>
      <c r="C239" s="183"/>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row>
    <row r="240" spans="1:42" ht="12.75" customHeight="1" x14ac:dyDescent="0.2">
      <c r="A240" s="182"/>
      <c r="B240" s="182"/>
      <c r="C240" s="183"/>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row>
    <row r="241" spans="1:42" ht="12.75" customHeight="1" x14ac:dyDescent="0.2">
      <c r="A241" s="182"/>
      <c r="B241" s="182"/>
      <c r="C241" s="183"/>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row>
    <row r="242" spans="1:42" ht="12.75" customHeight="1" x14ac:dyDescent="0.2">
      <c r="A242" s="182"/>
      <c r="B242" s="182"/>
      <c r="C242" s="183"/>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row>
    <row r="243" spans="1:42" ht="12.75" customHeight="1" x14ac:dyDescent="0.2">
      <c r="A243" s="182"/>
      <c r="B243" s="182"/>
      <c r="C243" s="183"/>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row>
    <row r="244" spans="1:42" ht="12.75" customHeight="1" x14ac:dyDescent="0.2">
      <c r="A244" s="182"/>
      <c r="B244" s="182"/>
      <c r="C244" s="183"/>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row>
    <row r="245" spans="1:42" ht="12.75" customHeight="1" x14ac:dyDescent="0.2">
      <c r="A245" s="182"/>
      <c r="B245" s="182"/>
      <c r="C245" s="183"/>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row>
    <row r="246" spans="1:42" ht="12.75" customHeight="1" x14ac:dyDescent="0.2">
      <c r="A246" s="182"/>
      <c r="B246" s="182"/>
      <c r="C246" s="183"/>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row>
    <row r="247" spans="1:42" ht="12.75" customHeight="1" x14ac:dyDescent="0.2">
      <c r="A247" s="182"/>
      <c r="B247" s="182"/>
      <c r="C247" s="183"/>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row>
    <row r="248" spans="1:42" ht="12.75" customHeight="1" x14ac:dyDescent="0.2">
      <c r="A248" s="182"/>
      <c r="B248" s="182"/>
      <c r="C248" s="183"/>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row>
    <row r="249" spans="1:42" ht="12.75" customHeight="1" x14ac:dyDescent="0.2">
      <c r="A249" s="182"/>
      <c r="B249" s="182"/>
      <c r="C249" s="183"/>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row>
    <row r="250" spans="1:42" ht="12.75" customHeight="1" x14ac:dyDescent="0.2">
      <c r="A250" s="182"/>
      <c r="B250" s="182"/>
      <c r="C250" s="183"/>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row>
    <row r="251" spans="1:42" ht="12.75" customHeight="1" x14ac:dyDescent="0.2">
      <c r="A251" s="182"/>
      <c r="B251" s="182"/>
      <c r="C251" s="183"/>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row>
    <row r="252" spans="1:42" ht="12.75" customHeight="1" x14ac:dyDescent="0.2">
      <c r="A252" s="182"/>
      <c r="B252" s="182"/>
      <c r="C252" s="183"/>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row>
    <row r="253" spans="1:42" ht="12.75" customHeight="1" x14ac:dyDescent="0.2">
      <c r="A253" s="182"/>
      <c r="B253" s="182"/>
      <c r="C253" s="183"/>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row>
    <row r="254" spans="1:42" ht="12.75" customHeight="1" x14ac:dyDescent="0.2">
      <c r="A254" s="182"/>
      <c r="B254" s="182"/>
      <c r="C254" s="183"/>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row>
    <row r="255" spans="1:42" ht="12.75" customHeight="1" x14ac:dyDescent="0.2">
      <c r="A255" s="182"/>
      <c r="B255" s="182"/>
      <c r="C255" s="183"/>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row>
    <row r="256" spans="1:42" ht="12.75" customHeight="1" x14ac:dyDescent="0.2">
      <c r="A256" s="182"/>
      <c r="B256" s="182"/>
      <c r="C256" s="183"/>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row>
    <row r="257" spans="1:42" ht="12.75" customHeight="1" x14ac:dyDescent="0.2">
      <c r="A257" s="182"/>
      <c r="B257" s="182"/>
      <c r="C257" s="183"/>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row>
    <row r="258" spans="1:42" ht="12.75" customHeight="1" x14ac:dyDescent="0.2">
      <c r="A258" s="182"/>
      <c r="B258" s="182"/>
      <c r="C258" s="183"/>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row>
    <row r="259" spans="1:42" ht="12.75" customHeight="1" x14ac:dyDescent="0.2">
      <c r="A259" s="182"/>
      <c r="B259" s="182"/>
      <c r="C259" s="183"/>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row>
    <row r="260" spans="1:42" ht="12.75" customHeight="1" x14ac:dyDescent="0.2">
      <c r="A260" s="182"/>
      <c r="B260" s="182"/>
      <c r="C260" s="183"/>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row>
    <row r="261" spans="1:42" ht="12.75" customHeight="1" x14ac:dyDescent="0.2">
      <c r="A261" s="182"/>
      <c r="B261" s="182"/>
      <c r="C261" s="183"/>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row>
    <row r="262" spans="1:42" ht="12.75" customHeight="1" x14ac:dyDescent="0.2">
      <c r="A262" s="182"/>
      <c r="B262" s="182"/>
      <c r="C262" s="183"/>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row>
    <row r="263" spans="1:42" ht="12.75" customHeight="1" x14ac:dyDescent="0.2">
      <c r="A263" s="182"/>
      <c r="B263" s="182"/>
      <c r="C263" s="183"/>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row>
    <row r="264" spans="1:42" ht="12.75" customHeight="1" x14ac:dyDescent="0.2">
      <c r="A264" s="182"/>
      <c r="B264" s="182"/>
      <c r="C264" s="183"/>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row>
    <row r="265" spans="1:42" ht="12.75" customHeight="1" x14ac:dyDescent="0.2">
      <c r="A265" s="182"/>
      <c r="B265" s="182"/>
      <c r="C265" s="183"/>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row>
    <row r="266" spans="1:42" ht="12.75" customHeight="1" x14ac:dyDescent="0.2">
      <c r="A266" s="182"/>
      <c r="B266" s="182"/>
      <c r="C266" s="183"/>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row>
    <row r="267" spans="1:42" ht="12.75" customHeight="1" x14ac:dyDescent="0.2">
      <c r="A267" s="182"/>
      <c r="B267" s="182"/>
      <c r="C267" s="183"/>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row>
    <row r="268" spans="1:42" ht="12.75" customHeight="1" x14ac:dyDescent="0.2">
      <c r="A268" s="182"/>
      <c r="B268" s="182"/>
      <c r="C268" s="183"/>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row>
    <row r="269" spans="1:42" ht="12.75" customHeight="1" x14ac:dyDescent="0.2">
      <c r="A269" s="182"/>
      <c r="B269" s="182"/>
      <c r="C269" s="183"/>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row>
    <row r="270" spans="1:42" ht="12.75" customHeight="1" x14ac:dyDescent="0.2">
      <c r="A270" s="182"/>
      <c r="B270" s="182"/>
      <c r="C270" s="183"/>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row>
    <row r="271" spans="1:42" ht="12.75" customHeight="1" x14ac:dyDescent="0.2">
      <c r="A271" s="182"/>
      <c r="B271" s="182"/>
      <c r="C271" s="183"/>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row>
    <row r="272" spans="1:42" ht="12.75" customHeight="1" x14ac:dyDescent="0.2">
      <c r="A272" s="182"/>
      <c r="B272" s="182"/>
      <c r="C272" s="183"/>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row>
    <row r="273" spans="1:42" ht="12.75" customHeight="1" x14ac:dyDescent="0.2">
      <c r="A273" s="182"/>
      <c r="B273" s="182"/>
      <c r="C273" s="183"/>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row>
    <row r="274" spans="1:42" ht="12.75" customHeight="1" x14ac:dyDescent="0.2">
      <c r="A274" s="182"/>
      <c r="B274" s="182"/>
      <c r="C274" s="183"/>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row>
    <row r="275" spans="1:42" ht="12.75" customHeight="1" x14ac:dyDescent="0.2">
      <c r="A275" s="182"/>
      <c r="B275" s="182"/>
      <c r="C275" s="183"/>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row>
    <row r="276" spans="1:42" ht="12.75" customHeight="1" x14ac:dyDescent="0.2">
      <c r="A276" s="182"/>
      <c r="B276" s="182"/>
      <c r="C276" s="183"/>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row>
    <row r="277" spans="1:42" ht="12.75" customHeight="1" x14ac:dyDescent="0.2">
      <c r="A277" s="182"/>
      <c r="B277" s="182"/>
      <c r="C277" s="183"/>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row>
    <row r="278" spans="1:42" ht="12.75" customHeight="1" x14ac:dyDescent="0.2">
      <c r="A278" s="182"/>
      <c r="B278" s="182"/>
      <c r="C278" s="183"/>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row>
    <row r="279" spans="1:42" ht="12.75" customHeight="1" x14ac:dyDescent="0.2">
      <c r="A279" s="182"/>
      <c r="B279" s="182"/>
      <c r="C279" s="183"/>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row>
    <row r="280" spans="1:42" ht="12.75" customHeight="1" x14ac:dyDescent="0.2">
      <c r="A280" s="182"/>
      <c r="B280" s="182"/>
      <c r="C280" s="183"/>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row>
    <row r="281" spans="1:42" ht="12.75" customHeight="1" x14ac:dyDescent="0.2">
      <c r="A281" s="182"/>
      <c r="B281" s="182"/>
      <c r="C281" s="183"/>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row>
    <row r="282" spans="1:42" ht="12.75" customHeight="1" x14ac:dyDescent="0.2">
      <c r="A282" s="182"/>
      <c r="B282" s="182"/>
      <c r="C282" s="183"/>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row>
    <row r="283" spans="1:42" ht="12.75" customHeight="1" x14ac:dyDescent="0.2">
      <c r="A283" s="182"/>
      <c r="B283" s="182"/>
      <c r="C283" s="183"/>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row>
    <row r="284" spans="1:42" ht="12.75" customHeight="1" x14ac:dyDescent="0.2">
      <c r="A284" s="182"/>
      <c r="B284" s="182"/>
      <c r="C284" s="183"/>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row>
    <row r="285" spans="1:42" ht="12.75" customHeight="1" x14ac:dyDescent="0.2">
      <c r="A285" s="182"/>
      <c r="B285" s="182"/>
      <c r="C285" s="183"/>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row>
    <row r="286" spans="1:42" ht="12.75" customHeight="1" x14ac:dyDescent="0.2">
      <c r="A286" s="182"/>
      <c r="B286" s="182"/>
      <c r="C286" s="183"/>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row>
    <row r="287" spans="1:42" ht="12.75" customHeight="1" x14ac:dyDescent="0.2">
      <c r="A287" s="182"/>
      <c r="B287" s="182"/>
      <c r="C287" s="183"/>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row>
    <row r="288" spans="1:42" ht="12.75" customHeight="1" x14ac:dyDescent="0.2">
      <c r="A288" s="182"/>
      <c r="B288" s="182"/>
      <c r="C288" s="183"/>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row>
    <row r="289" spans="1:42" ht="12.75" customHeight="1" x14ac:dyDescent="0.2">
      <c r="A289" s="182"/>
      <c r="B289" s="182"/>
      <c r="C289" s="183"/>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row>
    <row r="290" spans="1:42" ht="12.75" customHeight="1" x14ac:dyDescent="0.2">
      <c r="A290" s="182"/>
      <c r="B290" s="182"/>
      <c r="C290" s="183"/>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row>
    <row r="291" spans="1:42" ht="12.75" customHeight="1" x14ac:dyDescent="0.2">
      <c r="A291" s="182"/>
      <c r="B291" s="182"/>
      <c r="C291" s="183"/>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row>
    <row r="292" spans="1:42" ht="12.75" customHeight="1" x14ac:dyDescent="0.2">
      <c r="A292" s="182"/>
      <c r="B292" s="182"/>
      <c r="C292" s="183"/>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row>
    <row r="293" spans="1:42" ht="12.75" customHeight="1" x14ac:dyDescent="0.2">
      <c r="A293" s="182"/>
      <c r="B293" s="182"/>
      <c r="C293" s="183"/>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row>
    <row r="294" spans="1:42" ht="12.75" customHeight="1" x14ac:dyDescent="0.2">
      <c r="A294" s="182"/>
      <c r="B294" s="182"/>
      <c r="C294" s="183"/>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row>
    <row r="295" spans="1:42" ht="12.75" customHeight="1" x14ac:dyDescent="0.2">
      <c r="A295" s="182"/>
      <c r="B295" s="182"/>
      <c r="C295" s="183"/>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row>
    <row r="296" spans="1:42" ht="12.75" customHeight="1" x14ac:dyDescent="0.2">
      <c r="A296" s="182"/>
      <c r="B296" s="182"/>
      <c r="C296" s="183"/>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row>
    <row r="297" spans="1:42" ht="12.75" customHeight="1" x14ac:dyDescent="0.2">
      <c r="A297" s="182"/>
      <c r="B297" s="182"/>
      <c r="C297" s="183"/>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row>
    <row r="298" spans="1:42" ht="12.75" customHeight="1" x14ac:dyDescent="0.2">
      <c r="A298" s="182"/>
      <c r="B298" s="182"/>
      <c r="C298" s="183"/>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row>
    <row r="299" spans="1:42" ht="12.75" customHeight="1" x14ac:dyDescent="0.2">
      <c r="A299" s="182"/>
      <c r="B299" s="182"/>
      <c r="C299" s="183"/>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row>
    <row r="300" spans="1:42" ht="12.75" customHeight="1" x14ac:dyDescent="0.2">
      <c r="A300" s="182"/>
      <c r="B300" s="182"/>
      <c r="C300" s="183"/>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row>
    <row r="301" spans="1:42" ht="12.75" customHeight="1" x14ac:dyDescent="0.2">
      <c r="A301" s="182"/>
      <c r="B301" s="182"/>
      <c r="C301" s="183"/>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row>
    <row r="302" spans="1:42" ht="12.75" customHeight="1" x14ac:dyDescent="0.2">
      <c r="A302" s="182"/>
      <c r="B302" s="182"/>
      <c r="C302" s="183"/>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row>
    <row r="303" spans="1:42" ht="12.75" customHeight="1" x14ac:dyDescent="0.2">
      <c r="A303" s="182"/>
      <c r="B303" s="182"/>
      <c r="C303" s="183"/>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row>
    <row r="304" spans="1:42" ht="12.75" customHeight="1" x14ac:dyDescent="0.2">
      <c r="A304" s="182"/>
      <c r="B304" s="182"/>
      <c r="C304" s="183"/>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row>
    <row r="305" spans="1:42" ht="12.75" customHeight="1" x14ac:dyDescent="0.2">
      <c r="A305" s="182"/>
      <c r="B305" s="182"/>
      <c r="C305" s="183"/>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row>
    <row r="306" spans="1:42" ht="12.75" customHeight="1" x14ac:dyDescent="0.2">
      <c r="A306" s="182"/>
      <c r="B306" s="182"/>
      <c r="C306" s="183"/>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row>
    <row r="307" spans="1:42" ht="12.75" customHeight="1" x14ac:dyDescent="0.2">
      <c r="A307" s="182"/>
      <c r="B307" s="182"/>
      <c r="C307" s="183"/>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row>
    <row r="308" spans="1:42" ht="12.75" customHeight="1" x14ac:dyDescent="0.2">
      <c r="A308" s="182"/>
      <c r="B308" s="182"/>
      <c r="C308" s="183"/>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row>
    <row r="309" spans="1:42" ht="12.75" customHeight="1" x14ac:dyDescent="0.2">
      <c r="A309" s="182"/>
      <c r="B309" s="182"/>
      <c r="C309" s="183"/>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row>
    <row r="310" spans="1:42" ht="12.75" customHeight="1" x14ac:dyDescent="0.2">
      <c r="A310" s="182"/>
      <c r="B310" s="182"/>
      <c r="C310" s="183"/>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row>
    <row r="311" spans="1:42" ht="12.75" customHeight="1" x14ac:dyDescent="0.2">
      <c r="A311" s="182"/>
      <c r="B311" s="182"/>
      <c r="C311" s="183"/>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row>
    <row r="312" spans="1:42" ht="12.75" customHeight="1" x14ac:dyDescent="0.2">
      <c r="A312" s="182"/>
      <c r="B312" s="182"/>
      <c r="C312" s="183"/>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row>
    <row r="313" spans="1:42" ht="12.75" customHeight="1" x14ac:dyDescent="0.2">
      <c r="A313" s="182"/>
      <c r="B313" s="182"/>
      <c r="C313" s="183"/>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row>
    <row r="314" spans="1:42" ht="12.75" customHeight="1" x14ac:dyDescent="0.2">
      <c r="A314" s="182"/>
      <c r="B314" s="182"/>
      <c r="C314" s="183"/>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row>
    <row r="315" spans="1:42" ht="12.75" customHeight="1" x14ac:dyDescent="0.2">
      <c r="A315" s="182"/>
      <c r="B315" s="182"/>
      <c r="C315" s="183"/>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row>
    <row r="316" spans="1:42" ht="12.75" customHeight="1" x14ac:dyDescent="0.2">
      <c r="A316" s="182"/>
      <c r="B316" s="182"/>
      <c r="C316" s="183"/>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row>
    <row r="317" spans="1:42" ht="12.75" customHeight="1" x14ac:dyDescent="0.2">
      <c r="A317" s="182"/>
      <c r="B317" s="182"/>
      <c r="C317" s="183"/>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row>
    <row r="318" spans="1:42" ht="12.75" customHeight="1" x14ac:dyDescent="0.2">
      <c r="A318" s="182"/>
      <c r="B318" s="182"/>
      <c r="C318" s="183"/>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row>
    <row r="319" spans="1:42" ht="12.75" customHeight="1" x14ac:dyDescent="0.2">
      <c r="A319" s="182"/>
      <c r="B319" s="182"/>
      <c r="C319" s="183"/>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row>
    <row r="320" spans="1:42" ht="12.75" customHeight="1" x14ac:dyDescent="0.2">
      <c r="A320" s="182"/>
      <c r="B320" s="182"/>
      <c r="C320" s="183"/>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row>
    <row r="321" spans="1:42" ht="12.75" customHeight="1" x14ac:dyDescent="0.2">
      <c r="A321" s="182"/>
      <c r="B321" s="182"/>
      <c r="C321" s="183"/>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row>
    <row r="322" spans="1:42" ht="12.75" customHeight="1" x14ac:dyDescent="0.2">
      <c r="A322" s="182"/>
      <c r="B322" s="182"/>
      <c r="C322" s="183"/>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row>
    <row r="323" spans="1:42" ht="12.75" customHeight="1" x14ac:dyDescent="0.2">
      <c r="A323" s="182"/>
      <c r="B323" s="182"/>
      <c r="C323" s="183"/>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row>
    <row r="324" spans="1:42" ht="12.75" customHeight="1" x14ac:dyDescent="0.2">
      <c r="A324" s="182"/>
      <c r="B324" s="182"/>
      <c r="C324" s="183"/>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row>
    <row r="325" spans="1:42" ht="12.75" customHeight="1" x14ac:dyDescent="0.2">
      <c r="A325" s="182"/>
      <c r="B325" s="182"/>
      <c r="C325" s="183"/>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row>
    <row r="326" spans="1:42" ht="12.75" customHeight="1" x14ac:dyDescent="0.2">
      <c r="A326" s="182"/>
      <c r="B326" s="182"/>
      <c r="C326" s="183"/>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row>
    <row r="327" spans="1:42" ht="12.75" customHeight="1" x14ac:dyDescent="0.2">
      <c r="A327" s="182"/>
      <c r="B327" s="182"/>
      <c r="C327" s="183"/>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row>
    <row r="328" spans="1:42" ht="12.75" customHeight="1" x14ac:dyDescent="0.2">
      <c r="A328" s="182"/>
      <c r="B328" s="182"/>
      <c r="C328" s="183"/>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row>
    <row r="329" spans="1:42" ht="12.75" customHeight="1" x14ac:dyDescent="0.2">
      <c r="A329" s="182"/>
      <c r="B329" s="182"/>
      <c r="C329" s="183"/>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row>
    <row r="330" spans="1:42" ht="12.75" customHeight="1" x14ac:dyDescent="0.2">
      <c r="A330" s="182"/>
      <c r="B330" s="182"/>
      <c r="C330" s="183"/>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row>
    <row r="331" spans="1:42" ht="12.75" customHeight="1" x14ac:dyDescent="0.2">
      <c r="A331" s="182"/>
      <c r="B331" s="182"/>
      <c r="C331" s="183"/>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row>
    <row r="332" spans="1:42" ht="12.75" customHeight="1" x14ac:dyDescent="0.2">
      <c r="A332" s="182"/>
      <c r="B332" s="182"/>
      <c r="C332" s="183"/>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row>
    <row r="333" spans="1:42" ht="12.75" customHeight="1" x14ac:dyDescent="0.2">
      <c r="A333" s="182"/>
      <c r="B333" s="182"/>
      <c r="C333" s="183"/>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row>
    <row r="334" spans="1:42" ht="12.75" customHeight="1" x14ac:dyDescent="0.2">
      <c r="A334" s="182"/>
      <c r="B334" s="182"/>
      <c r="C334" s="183"/>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row>
    <row r="335" spans="1:42" ht="12.75" customHeight="1" x14ac:dyDescent="0.2">
      <c r="A335" s="182"/>
      <c r="B335" s="182"/>
      <c r="C335" s="183"/>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row>
    <row r="336" spans="1:42" ht="12.75" customHeight="1" x14ac:dyDescent="0.2">
      <c r="A336" s="182"/>
      <c r="B336" s="182"/>
      <c r="C336" s="183"/>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row>
    <row r="337" spans="1:42" ht="12.75" customHeight="1" x14ac:dyDescent="0.2">
      <c r="A337" s="182"/>
      <c r="B337" s="182"/>
      <c r="C337" s="183"/>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row>
    <row r="338" spans="1:42" ht="12.75" customHeight="1" x14ac:dyDescent="0.2">
      <c r="A338" s="182"/>
      <c r="B338" s="182"/>
      <c r="C338" s="183"/>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row>
    <row r="339" spans="1:42" ht="12.75" customHeight="1" x14ac:dyDescent="0.2">
      <c r="A339" s="182"/>
      <c r="B339" s="182"/>
      <c r="C339" s="183"/>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row>
    <row r="340" spans="1:42" ht="12.75" customHeight="1" x14ac:dyDescent="0.2">
      <c r="A340" s="182"/>
      <c r="B340" s="182"/>
      <c r="C340" s="183"/>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row>
    <row r="341" spans="1:42" ht="12.75" customHeight="1" x14ac:dyDescent="0.2">
      <c r="A341" s="182"/>
      <c r="B341" s="182"/>
      <c r="C341" s="183"/>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row>
    <row r="342" spans="1:42" ht="12.75" customHeight="1" x14ac:dyDescent="0.2">
      <c r="A342" s="182"/>
      <c r="B342" s="182"/>
      <c r="C342" s="183"/>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row>
    <row r="343" spans="1:42" ht="12.75" customHeight="1" x14ac:dyDescent="0.2">
      <c r="A343" s="182"/>
      <c r="B343" s="182"/>
      <c r="C343" s="183"/>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row>
    <row r="344" spans="1:42" ht="12.75" customHeight="1" x14ac:dyDescent="0.2">
      <c r="A344" s="182"/>
      <c r="B344" s="182"/>
      <c r="C344" s="183"/>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row>
    <row r="345" spans="1:42" ht="12.75" customHeight="1" x14ac:dyDescent="0.2">
      <c r="A345" s="182"/>
      <c r="B345" s="182"/>
      <c r="C345" s="183"/>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row>
    <row r="346" spans="1:42" ht="12.75" customHeight="1" x14ac:dyDescent="0.2">
      <c r="A346" s="182"/>
      <c r="B346" s="182"/>
      <c r="C346" s="183"/>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row>
    <row r="347" spans="1:42" ht="12.75" customHeight="1" x14ac:dyDescent="0.2">
      <c r="A347" s="182"/>
      <c r="B347" s="182"/>
      <c r="C347" s="183"/>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row>
    <row r="348" spans="1:42" ht="12.75" customHeight="1" x14ac:dyDescent="0.2">
      <c r="A348" s="182"/>
      <c r="B348" s="182"/>
      <c r="C348" s="183"/>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row>
    <row r="349" spans="1:42" ht="12.75" customHeight="1" x14ac:dyDescent="0.2">
      <c r="A349" s="182"/>
      <c r="B349" s="182"/>
      <c r="C349" s="183"/>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row>
    <row r="350" spans="1:42" ht="12.75" customHeight="1" x14ac:dyDescent="0.2">
      <c r="A350" s="182"/>
      <c r="B350" s="182"/>
      <c r="C350" s="183"/>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row>
    <row r="351" spans="1:42" ht="12.75" customHeight="1" x14ac:dyDescent="0.2">
      <c r="A351" s="182"/>
      <c r="B351" s="182"/>
      <c r="C351" s="183"/>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row>
    <row r="352" spans="1:42" ht="12.75" customHeight="1" x14ac:dyDescent="0.2">
      <c r="A352" s="182"/>
      <c r="B352" s="182"/>
      <c r="C352" s="183"/>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row>
    <row r="353" spans="1:42" ht="12.75" customHeight="1" x14ac:dyDescent="0.2">
      <c r="A353" s="182"/>
      <c r="B353" s="182"/>
      <c r="C353" s="183"/>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row>
    <row r="354" spans="1:42" ht="12.75" customHeight="1" x14ac:dyDescent="0.2">
      <c r="A354" s="182"/>
      <c r="B354" s="182"/>
      <c r="C354" s="183"/>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row>
    <row r="355" spans="1:42" ht="12.75" customHeight="1" x14ac:dyDescent="0.2">
      <c r="A355" s="182"/>
      <c r="B355" s="182"/>
      <c r="C355" s="183"/>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row>
    <row r="356" spans="1:42" ht="12.75" customHeight="1" x14ac:dyDescent="0.2">
      <c r="A356" s="182"/>
      <c r="B356" s="182"/>
      <c r="C356" s="183"/>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row>
    <row r="357" spans="1:42" ht="12.75" customHeight="1" x14ac:dyDescent="0.2">
      <c r="A357" s="182"/>
      <c r="B357" s="182"/>
      <c r="C357" s="183"/>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row>
    <row r="358" spans="1:42" ht="12.75" customHeight="1" x14ac:dyDescent="0.2">
      <c r="A358" s="182"/>
      <c r="B358" s="182"/>
      <c r="C358" s="183"/>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row>
    <row r="359" spans="1:42" ht="12.75" customHeight="1" x14ac:dyDescent="0.2">
      <c r="A359" s="182"/>
      <c r="B359" s="182"/>
      <c r="C359" s="183"/>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row>
    <row r="360" spans="1:42" ht="12.75" customHeight="1" x14ac:dyDescent="0.2">
      <c r="A360" s="182"/>
      <c r="B360" s="182"/>
      <c r="C360" s="183"/>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row>
    <row r="361" spans="1:42" ht="12.75" customHeight="1" x14ac:dyDescent="0.2">
      <c r="A361" s="182"/>
      <c r="B361" s="182"/>
      <c r="C361" s="183"/>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row>
    <row r="362" spans="1:42" ht="12.75" customHeight="1" x14ac:dyDescent="0.2">
      <c r="A362" s="182"/>
      <c r="B362" s="182"/>
      <c r="C362" s="183"/>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row>
    <row r="363" spans="1:42" ht="12.75" customHeight="1" x14ac:dyDescent="0.2">
      <c r="A363" s="182"/>
      <c r="B363" s="182"/>
      <c r="C363" s="183"/>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row>
    <row r="364" spans="1:42" ht="12.75" customHeight="1" x14ac:dyDescent="0.2">
      <c r="A364" s="182"/>
      <c r="B364" s="182"/>
      <c r="C364" s="183"/>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row>
    <row r="365" spans="1:42" ht="12.75" customHeight="1" x14ac:dyDescent="0.2">
      <c r="A365" s="182"/>
      <c r="B365" s="182"/>
      <c r="C365" s="183"/>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row>
    <row r="366" spans="1:42" ht="12.75" customHeight="1" x14ac:dyDescent="0.2">
      <c r="A366" s="182"/>
      <c r="B366" s="182"/>
      <c r="C366" s="183"/>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row>
    <row r="367" spans="1:42" ht="12.75" customHeight="1" x14ac:dyDescent="0.2">
      <c r="A367" s="182"/>
      <c r="B367" s="182"/>
      <c r="C367" s="183"/>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row>
    <row r="368" spans="1:42" ht="12.75" customHeight="1" x14ac:dyDescent="0.2">
      <c r="A368" s="182"/>
      <c r="B368" s="182"/>
      <c r="C368" s="183"/>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row>
    <row r="369" spans="1:42" ht="12.75" customHeight="1" x14ac:dyDescent="0.2">
      <c r="A369" s="182"/>
      <c r="B369" s="182"/>
      <c r="C369" s="183"/>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row>
    <row r="370" spans="1:42" ht="12.75" customHeight="1" x14ac:dyDescent="0.2">
      <c r="A370" s="182"/>
      <c r="B370" s="182"/>
      <c r="C370" s="183"/>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row>
    <row r="371" spans="1:42" ht="12.75" customHeight="1" x14ac:dyDescent="0.2">
      <c r="A371" s="182"/>
      <c r="B371" s="182"/>
      <c r="C371" s="183"/>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row>
    <row r="372" spans="1:42" ht="12.75" customHeight="1" x14ac:dyDescent="0.2">
      <c r="A372" s="182"/>
      <c r="B372" s="182"/>
      <c r="C372" s="183"/>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row>
    <row r="373" spans="1:42" ht="12.75" customHeight="1" x14ac:dyDescent="0.2">
      <c r="A373" s="182"/>
      <c r="B373" s="182"/>
      <c r="C373" s="183"/>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row>
    <row r="374" spans="1:42" ht="12.75" customHeight="1" x14ac:dyDescent="0.2">
      <c r="A374" s="182"/>
      <c r="B374" s="182"/>
      <c r="C374" s="183"/>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row>
    <row r="375" spans="1:42" ht="12.75" customHeight="1" x14ac:dyDescent="0.2">
      <c r="A375" s="182"/>
      <c r="B375" s="182"/>
      <c r="C375" s="183"/>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row>
    <row r="376" spans="1:42" ht="12.75" customHeight="1" x14ac:dyDescent="0.2">
      <c r="A376" s="182"/>
      <c r="B376" s="182"/>
      <c r="C376" s="183"/>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row>
    <row r="377" spans="1:42" ht="12.75" customHeight="1" x14ac:dyDescent="0.2">
      <c r="A377" s="182"/>
      <c r="B377" s="182"/>
      <c r="C377" s="183"/>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row>
    <row r="378" spans="1:42" ht="12.75" customHeight="1" x14ac:dyDescent="0.2">
      <c r="A378" s="182"/>
      <c r="B378" s="182"/>
      <c r="C378" s="183"/>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row>
    <row r="379" spans="1:42" ht="12.75" customHeight="1" x14ac:dyDescent="0.2">
      <c r="A379" s="182"/>
      <c r="B379" s="182"/>
      <c r="C379" s="183"/>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row>
    <row r="380" spans="1:42" ht="12.75" customHeight="1" x14ac:dyDescent="0.2">
      <c r="A380" s="182"/>
      <c r="B380" s="182"/>
      <c r="C380" s="183"/>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row>
    <row r="381" spans="1:42" ht="12.75" customHeight="1" x14ac:dyDescent="0.2">
      <c r="A381" s="182"/>
      <c r="B381" s="182"/>
      <c r="C381" s="183"/>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row>
    <row r="382" spans="1:42" ht="12.75" customHeight="1" x14ac:dyDescent="0.2">
      <c r="A382" s="182"/>
      <c r="B382" s="182"/>
      <c r="C382" s="183"/>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row>
    <row r="383" spans="1:42" ht="12.75" customHeight="1" x14ac:dyDescent="0.2">
      <c r="A383" s="182"/>
      <c r="B383" s="182"/>
      <c r="C383" s="183"/>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row>
    <row r="384" spans="1:42" ht="12.75" customHeight="1" x14ac:dyDescent="0.2">
      <c r="A384" s="182"/>
      <c r="B384" s="182"/>
      <c r="C384" s="183"/>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row>
    <row r="385" spans="1:42" ht="12.75" customHeight="1" x14ac:dyDescent="0.2">
      <c r="A385" s="182"/>
      <c r="B385" s="182"/>
      <c r="C385" s="183"/>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row>
    <row r="386" spans="1:42" ht="12.75" customHeight="1" x14ac:dyDescent="0.2">
      <c r="A386" s="182"/>
      <c r="B386" s="182"/>
      <c r="C386" s="183"/>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row>
    <row r="387" spans="1:42" ht="12.75" customHeight="1" x14ac:dyDescent="0.2">
      <c r="A387" s="182"/>
      <c r="B387" s="182"/>
      <c r="C387" s="183"/>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row>
    <row r="388" spans="1:42" ht="12.75" customHeight="1" x14ac:dyDescent="0.2">
      <c r="A388" s="182"/>
      <c r="B388" s="182"/>
      <c r="C388" s="183"/>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row>
    <row r="389" spans="1:42" ht="12.75" customHeight="1" x14ac:dyDescent="0.2">
      <c r="A389" s="182"/>
      <c r="B389" s="182"/>
      <c r="C389" s="183"/>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row>
    <row r="390" spans="1:42" ht="12.75" customHeight="1" x14ac:dyDescent="0.2">
      <c r="A390" s="182"/>
      <c r="B390" s="182"/>
      <c r="C390" s="183"/>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row>
    <row r="391" spans="1:42" ht="12.75" customHeight="1" x14ac:dyDescent="0.2">
      <c r="A391" s="182"/>
      <c r="B391" s="182"/>
      <c r="C391" s="183"/>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row>
    <row r="392" spans="1:42" ht="12.75" customHeight="1" x14ac:dyDescent="0.2">
      <c r="A392" s="182"/>
      <c r="B392" s="182"/>
      <c r="C392" s="183"/>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row>
    <row r="393" spans="1:42" ht="12.75" customHeight="1" x14ac:dyDescent="0.2">
      <c r="A393" s="182"/>
      <c r="B393" s="182"/>
      <c r="C393" s="183"/>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row>
    <row r="394" spans="1:42" ht="12.75" customHeight="1" x14ac:dyDescent="0.2">
      <c r="A394" s="182"/>
      <c r="B394" s="182"/>
      <c r="C394" s="183"/>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row>
    <row r="395" spans="1:42" ht="12.75" customHeight="1" x14ac:dyDescent="0.2">
      <c r="A395" s="182"/>
      <c r="B395" s="182"/>
      <c r="C395" s="183"/>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row>
    <row r="396" spans="1:42" ht="12.75" customHeight="1" x14ac:dyDescent="0.2">
      <c r="A396" s="182"/>
      <c r="B396" s="182"/>
      <c r="C396" s="183"/>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row>
    <row r="397" spans="1:42" ht="12.75" customHeight="1" x14ac:dyDescent="0.2">
      <c r="A397" s="182"/>
      <c r="B397" s="182"/>
      <c r="C397" s="183"/>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row>
    <row r="398" spans="1:42" ht="12.75" customHeight="1" x14ac:dyDescent="0.2">
      <c r="A398" s="182"/>
      <c r="B398" s="182"/>
      <c r="C398" s="183"/>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row>
    <row r="399" spans="1:42" ht="12.75" customHeight="1" x14ac:dyDescent="0.2">
      <c r="A399" s="182"/>
      <c r="B399" s="182"/>
      <c r="C399" s="183"/>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row>
    <row r="400" spans="1:42" ht="12.75" customHeight="1" x14ac:dyDescent="0.2">
      <c r="A400" s="182"/>
      <c r="B400" s="182"/>
      <c r="C400" s="183"/>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row>
    <row r="401" spans="1:42" ht="12.75" customHeight="1" x14ac:dyDescent="0.2">
      <c r="A401" s="182"/>
      <c r="B401" s="182"/>
      <c r="C401" s="183"/>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row>
    <row r="402" spans="1:42" ht="12.75" customHeight="1" x14ac:dyDescent="0.2">
      <c r="A402" s="182"/>
      <c r="B402" s="182"/>
      <c r="C402" s="183"/>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row>
    <row r="403" spans="1:42" ht="12.75" customHeight="1" x14ac:dyDescent="0.2">
      <c r="A403" s="182"/>
      <c r="B403" s="182"/>
      <c r="C403" s="183"/>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row>
    <row r="404" spans="1:42" ht="12.75" customHeight="1" x14ac:dyDescent="0.2">
      <c r="A404" s="182"/>
      <c r="B404" s="182"/>
      <c r="C404" s="183"/>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row>
    <row r="405" spans="1:42" ht="12.75" customHeight="1" x14ac:dyDescent="0.2">
      <c r="A405" s="182"/>
      <c r="B405" s="182"/>
      <c r="C405" s="183"/>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row>
    <row r="406" spans="1:42" ht="12.75" customHeight="1" x14ac:dyDescent="0.2">
      <c r="A406" s="182"/>
      <c r="B406" s="182"/>
      <c r="C406" s="183"/>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row>
    <row r="407" spans="1:42" ht="12.75" customHeight="1" x14ac:dyDescent="0.2">
      <c r="A407" s="182"/>
      <c r="B407" s="182"/>
      <c r="C407" s="183"/>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row>
    <row r="408" spans="1:42" ht="12.75" customHeight="1" x14ac:dyDescent="0.2">
      <c r="A408" s="182"/>
      <c r="B408" s="182"/>
      <c r="C408" s="183"/>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row>
    <row r="409" spans="1:42" ht="12.75" customHeight="1" x14ac:dyDescent="0.2">
      <c r="A409" s="182"/>
      <c r="B409" s="182"/>
      <c r="C409" s="183"/>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row>
    <row r="410" spans="1:42" ht="12.75" customHeight="1" x14ac:dyDescent="0.2">
      <c r="A410" s="182"/>
      <c r="B410" s="182"/>
      <c r="C410" s="183"/>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row>
    <row r="411" spans="1:42" ht="12.75" customHeight="1" x14ac:dyDescent="0.2">
      <c r="A411" s="182"/>
      <c r="B411" s="182"/>
      <c r="C411" s="183"/>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row>
    <row r="412" spans="1:42" ht="12.75" customHeight="1" x14ac:dyDescent="0.2">
      <c r="A412" s="182"/>
      <c r="B412" s="182"/>
      <c r="C412" s="183"/>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row>
    <row r="413" spans="1:42" ht="12.75" customHeight="1" x14ac:dyDescent="0.2">
      <c r="A413" s="182"/>
      <c r="B413" s="182"/>
      <c r="C413" s="183"/>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row>
    <row r="414" spans="1:42" ht="12.75" customHeight="1" x14ac:dyDescent="0.2">
      <c r="A414" s="182"/>
      <c r="B414" s="182"/>
      <c r="C414" s="183"/>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row>
    <row r="415" spans="1:42" ht="12.75" customHeight="1" x14ac:dyDescent="0.2">
      <c r="A415" s="182"/>
      <c r="B415" s="182"/>
      <c r="C415" s="183"/>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row>
    <row r="416" spans="1:42" ht="12.75" customHeight="1" x14ac:dyDescent="0.2">
      <c r="A416" s="182"/>
      <c r="B416" s="182"/>
      <c r="C416" s="183"/>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row>
    <row r="417" spans="1:42" ht="12.75" customHeight="1" x14ac:dyDescent="0.2">
      <c r="A417" s="182"/>
      <c r="B417" s="182"/>
      <c r="C417" s="183"/>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row>
    <row r="418" spans="1:42" ht="12.75" customHeight="1" x14ac:dyDescent="0.2">
      <c r="A418" s="182"/>
      <c r="B418" s="182"/>
      <c r="C418" s="183"/>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row>
    <row r="419" spans="1:42" ht="12.75" customHeight="1" x14ac:dyDescent="0.2">
      <c r="A419" s="182"/>
      <c r="B419" s="182"/>
      <c r="C419" s="183"/>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row>
    <row r="420" spans="1:42" ht="12.75" customHeight="1" x14ac:dyDescent="0.2">
      <c r="A420" s="182"/>
      <c r="B420" s="182"/>
      <c r="C420" s="183"/>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row>
    <row r="421" spans="1:42" ht="12.75" customHeight="1" x14ac:dyDescent="0.2">
      <c r="A421" s="182"/>
      <c r="B421" s="182"/>
      <c r="C421" s="183"/>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row>
    <row r="422" spans="1:42" ht="12.75" customHeight="1" x14ac:dyDescent="0.2">
      <c r="A422" s="182"/>
      <c r="B422" s="182"/>
      <c r="C422" s="183"/>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row>
    <row r="423" spans="1:42" ht="12.75" customHeight="1" x14ac:dyDescent="0.2">
      <c r="A423" s="182"/>
      <c r="B423" s="182"/>
      <c r="C423" s="183"/>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row>
    <row r="424" spans="1:42" ht="12.75" customHeight="1" x14ac:dyDescent="0.2">
      <c r="A424" s="182"/>
      <c r="B424" s="182"/>
      <c r="C424" s="183"/>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row>
    <row r="425" spans="1:42" ht="12.75" customHeight="1" x14ac:dyDescent="0.2">
      <c r="A425" s="182"/>
      <c r="B425" s="182"/>
      <c r="C425" s="183"/>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row>
    <row r="426" spans="1:42" ht="12.75" customHeight="1" x14ac:dyDescent="0.2">
      <c r="A426" s="182"/>
      <c r="B426" s="182"/>
      <c r="C426" s="183"/>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row>
    <row r="427" spans="1:42" ht="12.75" customHeight="1" x14ac:dyDescent="0.2">
      <c r="A427" s="182"/>
      <c r="B427" s="182"/>
      <c r="C427" s="183"/>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row>
    <row r="428" spans="1:42" ht="12.75" customHeight="1" x14ac:dyDescent="0.2">
      <c r="A428" s="182"/>
      <c r="B428" s="182"/>
      <c r="C428" s="183"/>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row>
    <row r="429" spans="1:42" ht="12.75" customHeight="1" x14ac:dyDescent="0.2">
      <c r="A429" s="182"/>
      <c r="B429" s="182"/>
      <c r="C429" s="183"/>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row>
    <row r="430" spans="1:42" ht="12.75" customHeight="1" x14ac:dyDescent="0.2">
      <c r="A430" s="182"/>
      <c r="B430" s="182"/>
      <c r="C430" s="183"/>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row>
    <row r="431" spans="1:42" ht="12.75" customHeight="1" x14ac:dyDescent="0.2">
      <c r="A431" s="182"/>
      <c r="B431" s="182"/>
      <c r="C431" s="183"/>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row>
    <row r="432" spans="1:42" ht="12.75" customHeight="1" x14ac:dyDescent="0.2">
      <c r="A432" s="182"/>
      <c r="B432" s="182"/>
      <c r="C432" s="183"/>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row>
    <row r="433" spans="1:42" ht="12.75" customHeight="1" x14ac:dyDescent="0.2">
      <c r="A433" s="182"/>
      <c r="B433" s="182"/>
      <c r="C433" s="183"/>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row>
    <row r="434" spans="1:42" ht="12.75" customHeight="1" x14ac:dyDescent="0.2">
      <c r="A434" s="182"/>
      <c r="B434" s="182"/>
      <c r="C434" s="183"/>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row>
    <row r="435" spans="1:42" ht="12.75" customHeight="1" x14ac:dyDescent="0.2">
      <c r="A435" s="182"/>
      <c r="B435" s="182"/>
      <c r="C435" s="183"/>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row>
    <row r="436" spans="1:42" ht="12.75" customHeight="1" x14ac:dyDescent="0.2">
      <c r="A436" s="182"/>
      <c r="B436" s="182"/>
      <c r="C436" s="183"/>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row>
    <row r="437" spans="1:42" ht="12.75" customHeight="1" x14ac:dyDescent="0.2">
      <c r="A437" s="182"/>
      <c r="B437" s="182"/>
      <c r="C437" s="183"/>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row>
    <row r="438" spans="1:42" ht="12.75" customHeight="1" x14ac:dyDescent="0.2">
      <c r="A438" s="182"/>
      <c r="B438" s="182"/>
      <c r="C438" s="183"/>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row>
    <row r="439" spans="1:42" ht="12.75" customHeight="1" x14ac:dyDescent="0.2">
      <c r="A439" s="182"/>
      <c r="B439" s="182"/>
      <c r="C439" s="183"/>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row>
    <row r="440" spans="1:42" ht="12.75" customHeight="1" x14ac:dyDescent="0.2">
      <c r="A440" s="182"/>
      <c r="B440" s="182"/>
      <c r="C440" s="183"/>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row>
    <row r="441" spans="1:42" ht="12.75" customHeight="1" x14ac:dyDescent="0.2">
      <c r="A441" s="182"/>
      <c r="B441" s="182"/>
      <c r="C441" s="183"/>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row>
    <row r="442" spans="1:42" ht="12.75" customHeight="1" x14ac:dyDescent="0.2">
      <c r="A442" s="182"/>
      <c r="B442" s="182"/>
      <c r="C442" s="183"/>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row>
    <row r="443" spans="1:42" ht="12.75" customHeight="1" x14ac:dyDescent="0.2">
      <c r="A443" s="182"/>
      <c r="B443" s="182"/>
      <c r="C443" s="183"/>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row>
    <row r="444" spans="1:42" ht="12.75" customHeight="1" x14ac:dyDescent="0.2">
      <c r="A444" s="182"/>
      <c r="B444" s="182"/>
      <c r="C444" s="183"/>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row>
    <row r="445" spans="1:42" ht="12.75" customHeight="1" x14ac:dyDescent="0.2">
      <c r="A445" s="182"/>
      <c r="B445" s="182"/>
      <c r="C445" s="183"/>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row>
    <row r="446" spans="1:42" ht="12.75" customHeight="1" x14ac:dyDescent="0.2">
      <c r="A446" s="182"/>
      <c r="B446" s="182"/>
      <c r="C446" s="183"/>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row>
    <row r="447" spans="1:42" ht="12.75" customHeight="1" x14ac:dyDescent="0.2">
      <c r="A447" s="182"/>
      <c r="B447" s="182"/>
      <c r="C447" s="183"/>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row>
    <row r="448" spans="1:42" ht="12.75" customHeight="1" x14ac:dyDescent="0.2">
      <c r="A448" s="182"/>
      <c r="B448" s="182"/>
      <c r="C448" s="183"/>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row>
    <row r="449" spans="1:42" ht="12.75" customHeight="1" x14ac:dyDescent="0.2">
      <c r="A449" s="182"/>
      <c r="B449" s="182"/>
      <c r="C449" s="183"/>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row>
    <row r="450" spans="1:42" ht="12.75" customHeight="1" x14ac:dyDescent="0.2">
      <c r="A450" s="182"/>
      <c r="B450" s="182"/>
      <c r="C450" s="183"/>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row>
    <row r="451" spans="1:42" ht="12.75" customHeight="1" x14ac:dyDescent="0.2">
      <c r="A451" s="182"/>
      <c r="B451" s="182"/>
      <c r="C451" s="183"/>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row>
    <row r="452" spans="1:42" ht="12.75" customHeight="1" x14ac:dyDescent="0.2">
      <c r="A452" s="182"/>
      <c r="B452" s="182"/>
      <c r="C452" s="183"/>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row>
    <row r="453" spans="1:42" ht="12.75" customHeight="1" x14ac:dyDescent="0.2">
      <c r="A453" s="182"/>
      <c r="B453" s="182"/>
      <c r="C453" s="183"/>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row>
    <row r="454" spans="1:42" ht="12.75" customHeight="1" x14ac:dyDescent="0.2">
      <c r="A454" s="182"/>
      <c r="B454" s="182"/>
      <c r="C454" s="183"/>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row>
    <row r="455" spans="1:42" ht="12.75" customHeight="1" x14ac:dyDescent="0.2">
      <c r="A455" s="182"/>
      <c r="B455" s="182"/>
      <c r="C455" s="183"/>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row>
    <row r="456" spans="1:42" ht="12.75" customHeight="1" x14ac:dyDescent="0.2">
      <c r="A456" s="182"/>
      <c r="B456" s="182"/>
      <c r="C456" s="183"/>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row>
    <row r="457" spans="1:42" ht="12.75" customHeight="1" x14ac:dyDescent="0.2">
      <c r="A457" s="182"/>
      <c r="B457" s="182"/>
      <c r="C457" s="183"/>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row>
    <row r="458" spans="1:42" ht="12.75" customHeight="1" x14ac:dyDescent="0.2">
      <c r="A458" s="182"/>
      <c r="B458" s="182"/>
      <c r="C458" s="183"/>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row>
    <row r="459" spans="1:42" ht="12.75" customHeight="1" x14ac:dyDescent="0.2">
      <c r="A459" s="182"/>
      <c r="B459" s="182"/>
      <c r="C459" s="183"/>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row>
    <row r="460" spans="1:42" ht="12.75" customHeight="1" x14ac:dyDescent="0.2">
      <c r="A460" s="182"/>
      <c r="B460" s="182"/>
      <c r="C460" s="183"/>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row>
    <row r="461" spans="1:42" ht="12.75" customHeight="1" x14ac:dyDescent="0.2">
      <c r="A461" s="182"/>
      <c r="B461" s="182"/>
      <c r="C461" s="183"/>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row>
    <row r="462" spans="1:42" ht="12.75" customHeight="1" x14ac:dyDescent="0.2">
      <c r="A462" s="182"/>
      <c r="B462" s="182"/>
      <c r="C462" s="183"/>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row>
    <row r="463" spans="1:42" ht="12.75" customHeight="1" x14ac:dyDescent="0.2">
      <c r="A463" s="182"/>
      <c r="B463" s="182"/>
      <c r="C463" s="183"/>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row>
    <row r="464" spans="1:42" ht="12.75" customHeight="1" x14ac:dyDescent="0.2">
      <c r="A464" s="182"/>
      <c r="B464" s="182"/>
      <c r="C464" s="183"/>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row>
    <row r="465" spans="1:42" ht="12.75" customHeight="1" x14ac:dyDescent="0.2">
      <c r="A465" s="182"/>
      <c r="B465" s="182"/>
      <c r="C465" s="183"/>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row>
    <row r="466" spans="1:42" ht="12.75" customHeight="1" x14ac:dyDescent="0.2">
      <c r="A466" s="182"/>
      <c r="B466" s="182"/>
      <c r="C466" s="183"/>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row>
    <row r="467" spans="1:42" ht="12.75" customHeight="1" x14ac:dyDescent="0.2">
      <c r="A467" s="182"/>
      <c r="B467" s="182"/>
      <c r="C467" s="183"/>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row>
    <row r="468" spans="1:42" ht="12.75" customHeight="1" x14ac:dyDescent="0.2">
      <c r="A468" s="182"/>
      <c r="B468" s="182"/>
      <c r="C468" s="183"/>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row>
    <row r="469" spans="1:42" ht="12.75" customHeight="1" x14ac:dyDescent="0.2">
      <c r="A469" s="182"/>
      <c r="B469" s="182"/>
      <c r="C469" s="183"/>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row>
    <row r="470" spans="1:42" ht="12.75" customHeight="1" x14ac:dyDescent="0.2">
      <c r="A470" s="182"/>
      <c r="B470" s="182"/>
      <c r="C470" s="183"/>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row>
    <row r="471" spans="1:42" ht="12.75" customHeight="1" x14ac:dyDescent="0.2">
      <c r="A471" s="182"/>
      <c r="B471" s="182"/>
      <c r="C471" s="183"/>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row>
    <row r="472" spans="1:42" ht="12.75" customHeight="1" x14ac:dyDescent="0.2">
      <c r="A472" s="182"/>
      <c r="B472" s="182"/>
      <c r="C472" s="183"/>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row>
    <row r="473" spans="1:42" ht="12.75" customHeight="1" x14ac:dyDescent="0.2">
      <c r="A473" s="182"/>
      <c r="B473" s="182"/>
      <c r="C473" s="183"/>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row>
    <row r="474" spans="1:42" ht="12.75" customHeight="1" x14ac:dyDescent="0.2">
      <c r="A474" s="182"/>
      <c r="B474" s="182"/>
      <c r="C474" s="183"/>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row>
    <row r="475" spans="1:42" ht="12.75" customHeight="1" x14ac:dyDescent="0.2">
      <c r="A475" s="182"/>
      <c r="B475" s="182"/>
      <c r="C475" s="183"/>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row>
    <row r="476" spans="1:42" ht="12.75" customHeight="1" x14ac:dyDescent="0.2">
      <c r="A476" s="182"/>
      <c r="B476" s="182"/>
      <c r="C476" s="183"/>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row>
    <row r="477" spans="1:42" ht="12.75" customHeight="1" x14ac:dyDescent="0.2">
      <c r="A477" s="182"/>
      <c r="B477" s="182"/>
      <c r="C477" s="183"/>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row>
    <row r="478" spans="1:42" ht="12.75" customHeight="1" x14ac:dyDescent="0.2">
      <c r="A478" s="182"/>
      <c r="B478" s="182"/>
      <c r="C478" s="183"/>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row>
    <row r="479" spans="1:42" ht="12.75" customHeight="1" x14ac:dyDescent="0.2">
      <c r="A479" s="182"/>
      <c r="B479" s="182"/>
      <c r="C479" s="183"/>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row>
    <row r="480" spans="1:42" ht="12.75" customHeight="1" x14ac:dyDescent="0.2">
      <c r="A480" s="182"/>
      <c r="B480" s="182"/>
      <c r="C480" s="183"/>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row>
    <row r="481" spans="1:42" ht="12.75" customHeight="1" x14ac:dyDescent="0.2">
      <c r="A481" s="182"/>
      <c r="B481" s="182"/>
      <c r="C481" s="183"/>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row>
    <row r="482" spans="1:42" ht="12.75" customHeight="1" x14ac:dyDescent="0.2">
      <c r="A482" s="182"/>
      <c r="B482" s="182"/>
      <c r="C482" s="183"/>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row>
    <row r="483" spans="1:42" ht="12.75" customHeight="1" x14ac:dyDescent="0.2">
      <c r="A483" s="182"/>
      <c r="B483" s="182"/>
      <c r="C483" s="183"/>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row>
    <row r="484" spans="1:42" ht="12.75" customHeight="1" x14ac:dyDescent="0.2">
      <c r="A484" s="182"/>
      <c r="B484" s="182"/>
      <c r="C484" s="183"/>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row>
    <row r="485" spans="1:42" ht="12.75" customHeight="1" x14ac:dyDescent="0.2">
      <c r="A485" s="182"/>
      <c r="B485" s="182"/>
      <c r="C485" s="183"/>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row>
    <row r="486" spans="1:42" ht="12.75" customHeight="1" x14ac:dyDescent="0.2">
      <c r="A486" s="182"/>
      <c r="B486" s="182"/>
      <c r="C486" s="183"/>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row>
    <row r="487" spans="1:42" ht="12.75" customHeight="1" x14ac:dyDescent="0.2">
      <c r="A487" s="182"/>
      <c r="B487" s="182"/>
      <c r="C487" s="183"/>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row>
    <row r="488" spans="1:42" ht="12.75" customHeight="1" x14ac:dyDescent="0.2">
      <c r="A488" s="182"/>
      <c r="B488" s="182"/>
      <c r="C488" s="183"/>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row>
    <row r="489" spans="1:42" ht="12.75" customHeight="1" x14ac:dyDescent="0.2">
      <c r="A489" s="182"/>
      <c r="B489" s="182"/>
      <c r="C489" s="183"/>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row>
    <row r="490" spans="1:42" ht="12.75" customHeight="1" x14ac:dyDescent="0.2">
      <c r="A490" s="182"/>
      <c r="B490" s="182"/>
      <c r="C490" s="183"/>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row>
    <row r="491" spans="1:42" ht="12.75" customHeight="1" x14ac:dyDescent="0.2">
      <c r="A491" s="182"/>
      <c r="B491" s="182"/>
      <c r="C491" s="183"/>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row>
    <row r="492" spans="1:42" ht="12.75" customHeight="1" x14ac:dyDescent="0.2">
      <c r="A492" s="182"/>
      <c r="B492" s="182"/>
      <c r="C492" s="183"/>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row>
    <row r="493" spans="1:42" ht="12.75" customHeight="1" x14ac:dyDescent="0.2">
      <c r="A493" s="182"/>
      <c r="B493" s="182"/>
      <c r="C493" s="183"/>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row>
    <row r="494" spans="1:42" ht="12.75" customHeight="1" x14ac:dyDescent="0.2">
      <c r="A494" s="182"/>
      <c r="B494" s="182"/>
      <c r="C494" s="183"/>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row>
    <row r="495" spans="1:42" ht="12.75" customHeight="1" x14ac:dyDescent="0.2">
      <c r="A495" s="182"/>
      <c r="B495" s="182"/>
      <c r="C495" s="183"/>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row>
    <row r="496" spans="1:42" ht="12.75" customHeight="1" x14ac:dyDescent="0.2">
      <c r="A496" s="182"/>
      <c r="B496" s="182"/>
      <c r="C496" s="183"/>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row>
    <row r="497" spans="1:42" ht="12.75" customHeight="1" x14ac:dyDescent="0.2">
      <c r="A497" s="182"/>
      <c r="B497" s="182"/>
      <c r="C497" s="183"/>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row>
    <row r="498" spans="1:42" ht="12.75" customHeight="1" x14ac:dyDescent="0.2">
      <c r="A498" s="182"/>
      <c r="B498" s="182"/>
      <c r="C498" s="183"/>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row>
    <row r="499" spans="1:42" ht="12.75" customHeight="1" x14ac:dyDescent="0.2">
      <c r="A499" s="182"/>
      <c r="B499" s="182"/>
      <c r="C499" s="183"/>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row>
    <row r="500" spans="1:42" ht="12.75" customHeight="1" x14ac:dyDescent="0.2">
      <c r="A500" s="182"/>
      <c r="B500" s="182"/>
      <c r="C500" s="183"/>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row>
    <row r="501" spans="1:42" ht="12.75" customHeight="1" x14ac:dyDescent="0.2">
      <c r="A501" s="182"/>
      <c r="B501" s="182"/>
      <c r="C501" s="183"/>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row>
    <row r="502" spans="1:42" ht="12.75" customHeight="1" x14ac:dyDescent="0.2">
      <c r="A502" s="182"/>
      <c r="B502" s="182"/>
      <c r="C502" s="183"/>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row>
    <row r="503" spans="1:42" ht="12.75" customHeight="1" x14ac:dyDescent="0.2">
      <c r="A503" s="182"/>
      <c r="B503" s="182"/>
      <c r="C503" s="183"/>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row>
    <row r="504" spans="1:42" ht="12.75" customHeight="1" x14ac:dyDescent="0.2">
      <c r="A504" s="182"/>
      <c r="B504" s="182"/>
      <c r="C504" s="183"/>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row>
    <row r="505" spans="1:42" ht="12.75" customHeight="1" x14ac:dyDescent="0.2">
      <c r="A505" s="182"/>
      <c r="B505" s="182"/>
      <c r="C505" s="183"/>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row>
    <row r="506" spans="1:42" ht="12.75" customHeight="1" x14ac:dyDescent="0.2">
      <c r="A506" s="182"/>
      <c r="B506" s="182"/>
      <c r="C506" s="183"/>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row>
    <row r="507" spans="1:42" ht="12.75" customHeight="1" x14ac:dyDescent="0.2">
      <c r="A507" s="182"/>
      <c r="B507" s="182"/>
      <c r="C507" s="183"/>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row>
    <row r="508" spans="1:42" ht="12.75" customHeight="1" x14ac:dyDescent="0.2">
      <c r="A508" s="182"/>
      <c r="B508" s="182"/>
      <c r="C508" s="183"/>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row>
    <row r="509" spans="1:42" ht="12.75" customHeight="1" x14ac:dyDescent="0.2">
      <c r="A509" s="182"/>
      <c r="B509" s="182"/>
      <c r="C509" s="183"/>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row>
    <row r="510" spans="1:42" ht="12.75" customHeight="1" x14ac:dyDescent="0.2">
      <c r="A510" s="182"/>
      <c r="B510" s="182"/>
      <c r="C510" s="183"/>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row>
    <row r="511" spans="1:42" ht="12.75" customHeight="1" x14ac:dyDescent="0.2">
      <c r="A511" s="182"/>
      <c r="B511" s="182"/>
      <c r="C511" s="183"/>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row>
    <row r="512" spans="1:42" ht="12.75" customHeight="1" x14ac:dyDescent="0.2">
      <c r="A512" s="182"/>
      <c r="B512" s="182"/>
      <c r="C512" s="183"/>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row>
    <row r="513" spans="1:42" ht="12.75" customHeight="1" x14ac:dyDescent="0.2">
      <c r="A513" s="182"/>
      <c r="B513" s="182"/>
      <c r="C513" s="183"/>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row>
    <row r="514" spans="1:42" ht="12.75" customHeight="1" x14ac:dyDescent="0.2">
      <c r="A514" s="182"/>
      <c r="B514" s="182"/>
      <c r="C514" s="183"/>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row>
    <row r="515" spans="1:42" ht="12.75" customHeight="1" x14ac:dyDescent="0.2">
      <c r="A515" s="182"/>
      <c r="B515" s="182"/>
      <c r="C515" s="183"/>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row>
    <row r="516" spans="1:42" ht="12.75" customHeight="1" x14ac:dyDescent="0.2">
      <c r="A516" s="182"/>
      <c r="B516" s="182"/>
      <c r="C516" s="183"/>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row>
    <row r="517" spans="1:42" ht="12.75" customHeight="1" x14ac:dyDescent="0.2">
      <c r="A517" s="182"/>
      <c r="B517" s="182"/>
      <c r="C517" s="183"/>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row>
    <row r="518" spans="1:42" ht="12.75" customHeight="1" x14ac:dyDescent="0.2">
      <c r="A518" s="182"/>
      <c r="B518" s="182"/>
      <c r="C518" s="183"/>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row>
    <row r="519" spans="1:42" ht="12.75" customHeight="1" x14ac:dyDescent="0.2">
      <c r="A519" s="182"/>
      <c r="B519" s="182"/>
      <c r="C519" s="183"/>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row>
    <row r="520" spans="1:42" ht="12.75" customHeight="1" x14ac:dyDescent="0.2">
      <c r="A520" s="182"/>
      <c r="B520" s="182"/>
      <c r="C520" s="183"/>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row>
    <row r="521" spans="1:42" ht="12.75" customHeight="1" x14ac:dyDescent="0.2">
      <c r="A521" s="182"/>
      <c r="B521" s="182"/>
      <c r="C521" s="183"/>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row>
    <row r="522" spans="1:42" ht="12.75" customHeight="1" x14ac:dyDescent="0.2">
      <c r="A522" s="182"/>
      <c r="B522" s="182"/>
      <c r="C522" s="183"/>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row>
    <row r="523" spans="1:42" ht="12.75" customHeight="1" x14ac:dyDescent="0.2">
      <c r="A523" s="182"/>
      <c r="B523" s="182"/>
      <c r="C523" s="183"/>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row>
    <row r="524" spans="1:42" ht="12.75" customHeight="1" x14ac:dyDescent="0.2">
      <c r="A524" s="182"/>
      <c r="B524" s="182"/>
      <c r="C524" s="183"/>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row>
    <row r="525" spans="1:42" ht="12.75" customHeight="1" x14ac:dyDescent="0.2">
      <c r="A525" s="182"/>
      <c r="B525" s="182"/>
      <c r="C525" s="183"/>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row>
    <row r="526" spans="1:42" ht="12.75" customHeight="1" x14ac:dyDescent="0.2">
      <c r="A526" s="182"/>
      <c r="B526" s="182"/>
      <c r="C526" s="183"/>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row>
    <row r="527" spans="1:42" ht="12.75" customHeight="1" x14ac:dyDescent="0.2">
      <c r="A527" s="182"/>
      <c r="B527" s="182"/>
      <c r="C527" s="183"/>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row>
    <row r="528" spans="1:42" ht="12.75" customHeight="1" x14ac:dyDescent="0.2">
      <c r="A528" s="182"/>
      <c r="B528" s="182"/>
      <c r="C528" s="183"/>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row>
    <row r="529" spans="1:42" ht="12.75" customHeight="1" x14ac:dyDescent="0.2">
      <c r="A529" s="182"/>
      <c r="B529" s="182"/>
      <c r="C529" s="183"/>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row>
    <row r="530" spans="1:42" ht="12.75" customHeight="1" x14ac:dyDescent="0.2">
      <c r="A530" s="182"/>
      <c r="B530" s="182"/>
      <c r="C530" s="183"/>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row>
    <row r="531" spans="1:42" ht="12.75" customHeight="1" x14ac:dyDescent="0.2">
      <c r="A531" s="182"/>
      <c r="B531" s="182"/>
      <c r="C531" s="183"/>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row>
    <row r="532" spans="1:42" ht="12.75" customHeight="1" x14ac:dyDescent="0.2">
      <c r="A532" s="182"/>
      <c r="B532" s="182"/>
      <c r="C532" s="183"/>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row>
    <row r="533" spans="1:42" ht="12.75" customHeight="1" x14ac:dyDescent="0.2">
      <c r="A533" s="182"/>
      <c r="B533" s="182"/>
      <c r="C533" s="183"/>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row>
    <row r="534" spans="1:42" ht="12.75" customHeight="1" x14ac:dyDescent="0.2">
      <c r="A534" s="182"/>
      <c r="B534" s="182"/>
      <c r="C534" s="183"/>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row>
    <row r="535" spans="1:42" ht="12.75" customHeight="1" x14ac:dyDescent="0.2">
      <c r="A535" s="182"/>
      <c r="B535" s="182"/>
      <c r="C535" s="183"/>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row>
    <row r="536" spans="1:42" ht="12.75" customHeight="1" x14ac:dyDescent="0.2">
      <c r="A536" s="182"/>
      <c r="B536" s="182"/>
      <c r="C536" s="183"/>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row>
    <row r="537" spans="1:42" ht="12.75" customHeight="1" x14ac:dyDescent="0.2">
      <c r="A537" s="182"/>
      <c r="B537" s="182"/>
      <c r="C537" s="183"/>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row>
    <row r="538" spans="1:42" ht="12.75" customHeight="1" x14ac:dyDescent="0.2">
      <c r="A538" s="182"/>
      <c r="B538" s="182"/>
      <c r="C538" s="183"/>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row>
    <row r="539" spans="1:42" ht="12.75" customHeight="1" x14ac:dyDescent="0.2">
      <c r="A539" s="182"/>
      <c r="B539" s="182"/>
      <c r="C539" s="183"/>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row>
    <row r="540" spans="1:42" ht="12.75" customHeight="1" x14ac:dyDescent="0.2">
      <c r="A540" s="182"/>
      <c r="B540" s="182"/>
      <c r="C540" s="183"/>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row>
    <row r="541" spans="1:42" ht="12.75" customHeight="1" x14ac:dyDescent="0.2">
      <c r="A541" s="182"/>
      <c r="B541" s="182"/>
      <c r="C541" s="183"/>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row>
    <row r="542" spans="1:42" ht="12.75" customHeight="1" x14ac:dyDescent="0.2">
      <c r="A542" s="182"/>
      <c r="B542" s="182"/>
      <c r="C542" s="183"/>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row>
    <row r="543" spans="1:42" ht="12.75" customHeight="1" x14ac:dyDescent="0.2">
      <c r="A543" s="182"/>
      <c r="B543" s="182"/>
      <c r="C543" s="183"/>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row>
    <row r="544" spans="1:42" ht="12.75" customHeight="1" x14ac:dyDescent="0.2">
      <c r="A544" s="182"/>
      <c r="B544" s="182"/>
      <c r="C544" s="183"/>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row>
    <row r="545" spans="1:42" ht="12.75" customHeight="1" x14ac:dyDescent="0.2">
      <c r="A545" s="182"/>
      <c r="B545" s="182"/>
      <c r="C545" s="183"/>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row>
    <row r="546" spans="1:42" ht="12.75" customHeight="1" x14ac:dyDescent="0.2">
      <c r="A546" s="182"/>
      <c r="B546" s="182"/>
      <c r="C546" s="183"/>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row>
    <row r="547" spans="1:42" ht="12.75" customHeight="1" x14ac:dyDescent="0.2">
      <c r="A547" s="182"/>
      <c r="B547" s="182"/>
      <c r="C547" s="183"/>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row>
    <row r="548" spans="1:42" ht="12.75" customHeight="1" x14ac:dyDescent="0.2">
      <c r="A548" s="182"/>
      <c r="B548" s="182"/>
      <c r="C548" s="183"/>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row>
    <row r="549" spans="1:42" ht="12.75" customHeight="1" x14ac:dyDescent="0.2">
      <c r="A549" s="182"/>
      <c r="B549" s="182"/>
      <c r="C549" s="183"/>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row>
    <row r="550" spans="1:42" ht="12.75" customHeight="1" x14ac:dyDescent="0.2">
      <c r="A550" s="182"/>
      <c r="B550" s="182"/>
      <c r="C550" s="183"/>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row>
    <row r="551" spans="1:42" ht="12.75" customHeight="1" x14ac:dyDescent="0.2">
      <c r="A551" s="182"/>
      <c r="B551" s="182"/>
      <c r="C551" s="183"/>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row>
    <row r="552" spans="1:42" ht="12.75" customHeight="1" x14ac:dyDescent="0.2">
      <c r="A552" s="182"/>
      <c r="B552" s="182"/>
      <c r="C552" s="183"/>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row>
    <row r="553" spans="1:42" ht="12.75" customHeight="1" x14ac:dyDescent="0.2">
      <c r="A553" s="182"/>
      <c r="B553" s="182"/>
      <c r="C553" s="183"/>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row>
    <row r="554" spans="1:42" ht="12.75" customHeight="1" x14ac:dyDescent="0.2">
      <c r="A554" s="182"/>
      <c r="B554" s="182"/>
      <c r="C554" s="183"/>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row>
    <row r="555" spans="1:42" ht="12.75" customHeight="1" x14ac:dyDescent="0.2">
      <c r="A555" s="182"/>
      <c r="B555" s="182"/>
      <c r="C555" s="183"/>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row>
    <row r="556" spans="1:42" ht="12.75" customHeight="1" x14ac:dyDescent="0.2">
      <c r="A556" s="182"/>
      <c r="B556" s="182"/>
      <c r="C556" s="183"/>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row>
    <row r="557" spans="1:42" ht="12.75" customHeight="1" x14ac:dyDescent="0.2">
      <c r="A557" s="182"/>
      <c r="B557" s="182"/>
      <c r="C557" s="183"/>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row>
    <row r="558" spans="1:42" ht="12.75" customHeight="1" x14ac:dyDescent="0.2">
      <c r="A558" s="182"/>
      <c r="B558" s="182"/>
      <c r="C558" s="183"/>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row>
    <row r="559" spans="1:42" ht="12.75" customHeight="1" x14ac:dyDescent="0.2">
      <c r="A559" s="182"/>
      <c r="B559" s="182"/>
      <c r="C559" s="183"/>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row>
    <row r="560" spans="1:42" ht="12.75" customHeight="1" x14ac:dyDescent="0.2">
      <c r="A560" s="182"/>
      <c r="B560" s="182"/>
      <c r="C560" s="183"/>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row>
    <row r="561" spans="1:42" ht="12.75" customHeight="1" x14ac:dyDescent="0.2">
      <c r="A561" s="182"/>
      <c r="B561" s="182"/>
      <c r="C561" s="183"/>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row>
    <row r="562" spans="1:42" ht="12.75" customHeight="1" x14ac:dyDescent="0.2">
      <c r="A562" s="182"/>
      <c r="B562" s="182"/>
      <c r="C562" s="183"/>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row>
    <row r="563" spans="1:42" ht="12.75" customHeight="1" x14ac:dyDescent="0.2">
      <c r="A563" s="182"/>
      <c r="B563" s="182"/>
      <c r="C563" s="183"/>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row>
    <row r="564" spans="1:42" ht="12.75" customHeight="1" x14ac:dyDescent="0.2">
      <c r="A564" s="182"/>
      <c r="B564" s="182"/>
      <c r="C564" s="183"/>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row>
    <row r="565" spans="1:42" ht="12.75" customHeight="1" x14ac:dyDescent="0.2">
      <c r="A565" s="182"/>
      <c r="B565" s="182"/>
      <c r="C565" s="183"/>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row>
    <row r="566" spans="1:42" ht="12.75" customHeight="1" x14ac:dyDescent="0.2">
      <c r="A566" s="182"/>
      <c r="B566" s="182"/>
      <c r="C566" s="183"/>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row>
    <row r="567" spans="1:42" ht="12.75" customHeight="1" x14ac:dyDescent="0.2">
      <c r="A567" s="182"/>
      <c r="B567" s="182"/>
      <c r="C567" s="183"/>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row>
    <row r="568" spans="1:42" ht="12.75" customHeight="1" x14ac:dyDescent="0.2">
      <c r="A568" s="182"/>
      <c r="B568" s="182"/>
      <c r="C568" s="183"/>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row>
    <row r="569" spans="1:42" ht="12.75" customHeight="1" x14ac:dyDescent="0.2">
      <c r="A569" s="182"/>
      <c r="B569" s="182"/>
      <c r="C569" s="183"/>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row>
    <row r="570" spans="1:42" ht="12.75" customHeight="1" x14ac:dyDescent="0.2">
      <c r="A570" s="182"/>
      <c r="B570" s="182"/>
      <c r="C570" s="183"/>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row>
    <row r="571" spans="1:42" ht="12.75" customHeight="1" x14ac:dyDescent="0.2">
      <c r="A571" s="182"/>
      <c r="B571" s="182"/>
      <c r="C571" s="183"/>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row>
    <row r="572" spans="1:42" ht="12.75" customHeight="1" x14ac:dyDescent="0.2">
      <c r="A572" s="182"/>
      <c r="B572" s="182"/>
      <c r="C572" s="183"/>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row>
    <row r="573" spans="1:42" ht="12.75" customHeight="1" x14ac:dyDescent="0.2">
      <c r="A573" s="182"/>
      <c r="B573" s="182"/>
      <c r="C573" s="183"/>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row>
    <row r="574" spans="1:42" ht="12.75" customHeight="1" x14ac:dyDescent="0.2">
      <c r="A574" s="182"/>
      <c r="B574" s="182"/>
      <c r="C574" s="183"/>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row>
    <row r="575" spans="1:42" ht="12.75" customHeight="1" x14ac:dyDescent="0.2">
      <c r="A575" s="182"/>
      <c r="B575" s="182"/>
      <c r="C575" s="183"/>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row>
    <row r="576" spans="1:42" ht="12.75" customHeight="1" x14ac:dyDescent="0.2">
      <c r="A576" s="182"/>
      <c r="B576" s="182"/>
      <c r="C576" s="183"/>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row>
    <row r="577" spans="1:42" ht="12.75" customHeight="1" x14ac:dyDescent="0.2">
      <c r="A577" s="182"/>
      <c r="B577" s="182"/>
      <c r="C577" s="183"/>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row>
    <row r="578" spans="1:42" ht="12.75" customHeight="1" x14ac:dyDescent="0.2">
      <c r="A578" s="182"/>
      <c r="B578" s="182"/>
      <c r="C578" s="183"/>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row>
    <row r="579" spans="1:42" ht="12.75" customHeight="1" x14ac:dyDescent="0.2">
      <c r="A579" s="182"/>
      <c r="B579" s="182"/>
      <c r="C579" s="183"/>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row>
    <row r="580" spans="1:42" ht="12.75" customHeight="1" x14ac:dyDescent="0.2">
      <c r="A580" s="182"/>
      <c r="B580" s="182"/>
      <c r="C580" s="183"/>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row>
    <row r="581" spans="1:42" ht="12.75" customHeight="1" x14ac:dyDescent="0.2">
      <c r="A581" s="182"/>
      <c r="B581" s="182"/>
      <c r="C581" s="183"/>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row>
    <row r="582" spans="1:42" ht="12.75" customHeight="1" x14ac:dyDescent="0.2">
      <c r="A582" s="182"/>
      <c r="B582" s="182"/>
      <c r="C582" s="183"/>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row>
    <row r="583" spans="1:42" ht="12.75" customHeight="1" x14ac:dyDescent="0.2">
      <c r="A583" s="182"/>
      <c r="B583" s="182"/>
      <c r="C583" s="183"/>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row>
    <row r="584" spans="1:42" ht="12.75" customHeight="1" x14ac:dyDescent="0.2">
      <c r="A584" s="182"/>
      <c r="B584" s="182"/>
      <c r="C584" s="183"/>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row>
    <row r="585" spans="1:42" ht="12.75" customHeight="1" x14ac:dyDescent="0.2">
      <c r="A585" s="182"/>
      <c r="B585" s="182"/>
      <c r="C585" s="183"/>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row>
    <row r="586" spans="1:42" ht="12.75" customHeight="1" x14ac:dyDescent="0.2">
      <c r="A586" s="182"/>
      <c r="B586" s="182"/>
      <c r="C586" s="183"/>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row>
    <row r="587" spans="1:42" ht="12.75" customHeight="1" x14ac:dyDescent="0.2">
      <c r="A587" s="182"/>
      <c r="B587" s="182"/>
      <c r="C587" s="183"/>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row>
    <row r="588" spans="1:42" ht="12.75" customHeight="1" x14ac:dyDescent="0.2">
      <c r="A588" s="182"/>
      <c r="B588" s="182"/>
      <c r="C588" s="183"/>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row>
    <row r="589" spans="1:42" ht="12.75" customHeight="1" x14ac:dyDescent="0.2">
      <c r="A589" s="182"/>
      <c r="B589" s="182"/>
      <c r="C589" s="183"/>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row>
    <row r="590" spans="1:42" ht="12.75" customHeight="1" x14ac:dyDescent="0.2">
      <c r="A590" s="182"/>
      <c r="B590" s="182"/>
      <c r="C590" s="183"/>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row>
    <row r="591" spans="1:42" ht="12.75" customHeight="1" x14ac:dyDescent="0.2">
      <c r="A591" s="182"/>
      <c r="B591" s="182"/>
      <c r="C591" s="183"/>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row>
    <row r="592" spans="1:42" ht="12.75" customHeight="1" x14ac:dyDescent="0.2">
      <c r="A592" s="182"/>
      <c r="B592" s="182"/>
      <c r="C592" s="183"/>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row>
    <row r="593" spans="1:42" ht="12.75" customHeight="1" x14ac:dyDescent="0.2">
      <c r="A593" s="182"/>
      <c r="B593" s="182"/>
      <c r="C593" s="183"/>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row>
    <row r="594" spans="1:42" ht="12.75" customHeight="1" x14ac:dyDescent="0.2">
      <c r="A594" s="182"/>
      <c r="B594" s="182"/>
      <c r="C594" s="183"/>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row>
    <row r="595" spans="1:42" ht="12.75" customHeight="1" x14ac:dyDescent="0.2">
      <c r="A595" s="182"/>
      <c r="B595" s="182"/>
      <c r="C595" s="183"/>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row>
    <row r="596" spans="1:42" ht="12.75" customHeight="1" x14ac:dyDescent="0.2">
      <c r="A596" s="182"/>
      <c r="B596" s="182"/>
      <c r="C596" s="183"/>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row>
    <row r="597" spans="1:42" ht="12.75" customHeight="1" x14ac:dyDescent="0.2">
      <c r="A597" s="182"/>
      <c r="B597" s="182"/>
      <c r="C597" s="183"/>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row>
    <row r="598" spans="1:42" ht="12.75" customHeight="1" x14ac:dyDescent="0.2">
      <c r="A598" s="182"/>
      <c r="B598" s="182"/>
      <c r="C598" s="183"/>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row>
    <row r="599" spans="1:42" ht="12.75" customHeight="1" x14ac:dyDescent="0.2">
      <c r="A599" s="182"/>
      <c r="B599" s="182"/>
      <c r="C599" s="183"/>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row>
    <row r="600" spans="1:42" ht="12.75" customHeight="1" x14ac:dyDescent="0.2">
      <c r="A600" s="182"/>
      <c r="B600" s="182"/>
      <c r="C600" s="183"/>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row>
    <row r="601" spans="1:42" ht="12.75" customHeight="1" x14ac:dyDescent="0.2">
      <c r="A601" s="182"/>
      <c r="B601" s="182"/>
      <c r="C601" s="183"/>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row>
    <row r="602" spans="1:42" ht="12.75" customHeight="1" x14ac:dyDescent="0.2">
      <c r="A602" s="182"/>
      <c r="B602" s="182"/>
      <c r="C602" s="183"/>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row>
    <row r="603" spans="1:42" ht="12.75" customHeight="1" x14ac:dyDescent="0.2">
      <c r="A603" s="182"/>
      <c r="B603" s="182"/>
      <c r="C603" s="183"/>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row>
    <row r="604" spans="1:42" ht="12.75" customHeight="1" x14ac:dyDescent="0.2">
      <c r="A604" s="182"/>
      <c r="B604" s="182"/>
      <c r="C604" s="183"/>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row>
    <row r="605" spans="1:42" ht="12.75" customHeight="1" x14ac:dyDescent="0.2">
      <c r="A605" s="182"/>
      <c r="B605" s="182"/>
      <c r="C605" s="183"/>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row>
    <row r="606" spans="1:42" ht="12.75" customHeight="1" x14ac:dyDescent="0.2">
      <c r="A606" s="182"/>
      <c r="B606" s="182"/>
      <c r="C606" s="183"/>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row>
    <row r="607" spans="1:42" ht="12.75" customHeight="1" x14ac:dyDescent="0.2">
      <c r="A607" s="182"/>
      <c r="B607" s="182"/>
      <c r="C607" s="183"/>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row>
    <row r="608" spans="1:42" ht="12.75" customHeight="1" x14ac:dyDescent="0.2">
      <c r="A608" s="182"/>
      <c r="B608" s="182"/>
      <c r="C608" s="183"/>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row>
    <row r="609" spans="1:42" ht="12.75" customHeight="1" x14ac:dyDescent="0.2">
      <c r="A609" s="182"/>
      <c r="B609" s="182"/>
      <c r="C609" s="183"/>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row>
    <row r="610" spans="1:42" ht="12.75" customHeight="1" x14ac:dyDescent="0.2">
      <c r="A610" s="182"/>
      <c r="B610" s="182"/>
      <c r="C610" s="183"/>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row>
    <row r="611" spans="1:42" ht="12.75" customHeight="1" x14ac:dyDescent="0.2">
      <c r="A611" s="182"/>
      <c r="B611" s="182"/>
      <c r="C611" s="183"/>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row>
    <row r="612" spans="1:42" ht="12.75" customHeight="1" x14ac:dyDescent="0.2">
      <c r="A612" s="182"/>
      <c r="B612" s="182"/>
      <c r="C612" s="183"/>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row>
    <row r="613" spans="1:42" ht="12.75" customHeight="1" x14ac:dyDescent="0.2">
      <c r="A613" s="182"/>
      <c r="B613" s="182"/>
      <c r="C613" s="183"/>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row>
    <row r="614" spans="1:42" ht="12.75" customHeight="1" x14ac:dyDescent="0.2">
      <c r="A614" s="182"/>
      <c r="B614" s="182"/>
      <c r="C614" s="183"/>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row>
    <row r="615" spans="1:42" ht="12.75" customHeight="1" x14ac:dyDescent="0.2">
      <c r="A615" s="182"/>
      <c r="B615" s="182"/>
      <c r="C615" s="183"/>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row>
    <row r="616" spans="1:42" ht="12.75" customHeight="1" x14ac:dyDescent="0.2">
      <c r="A616" s="182"/>
      <c r="B616" s="182"/>
      <c r="C616" s="183"/>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row>
    <row r="617" spans="1:42" ht="12.75" customHeight="1" x14ac:dyDescent="0.2">
      <c r="A617" s="182"/>
      <c r="B617" s="182"/>
      <c r="C617" s="183"/>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row>
    <row r="618" spans="1:42" ht="12.75" customHeight="1" x14ac:dyDescent="0.2">
      <c r="A618" s="182"/>
      <c r="B618" s="182"/>
      <c r="C618" s="183"/>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row>
    <row r="619" spans="1:42" ht="12.75" customHeight="1" x14ac:dyDescent="0.2">
      <c r="A619" s="182"/>
      <c r="B619" s="182"/>
      <c r="C619" s="183"/>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row>
    <row r="620" spans="1:42" ht="12.75" customHeight="1" x14ac:dyDescent="0.2">
      <c r="A620" s="182"/>
      <c r="B620" s="182"/>
      <c r="C620" s="183"/>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row>
    <row r="621" spans="1:42" ht="12.75" customHeight="1" x14ac:dyDescent="0.2">
      <c r="A621" s="182"/>
      <c r="B621" s="182"/>
      <c r="C621" s="183"/>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row>
    <row r="622" spans="1:42" ht="12.75" customHeight="1" x14ac:dyDescent="0.2">
      <c r="A622" s="182"/>
      <c r="B622" s="182"/>
      <c r="C622" s="183"/>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row>
    <row r="623" spans="1:42" ht="12.75" customHeight="1" x14ac:dyDescent="0.2">
      <c r="A623" s="182"/>
      <c r="B623" s="182"/>
      <c r="C623" s="183"/>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row>
    <row r="624" spans="1:42" ht="12.75" customHeight="1" x14ac:dyDescent="0.2">
      <c r="A624" s="182"/>
      <c r="B624" s="182"/>
      <c r="C624" s="183"/>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row>
    <row r="625" spans="1:42" ht="12.75" customHeight="1" x14ac:dyDescent="0.2">
      <c r="A625" s="182"/>
      <c r="B625" s="182"/>
      <c r="C625" s="183"/>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row>
    <row r="626" spans="1:42" ht="12.75" customHeight="1" x14ac:dyDescent="0.2">
      <c r="A626" s="182"/>
      <c r="B626" s="182"/>
      <c r="C626" s="183"/>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row>
    <row r="627" spans="1:42" ht="12.75" customHeight="1" x14ac:dyDescent="0.2">
      <c r="A627" s="182"/>
      <c r="B627" s="182"/>
      <c r="C627" s="183"/>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row>
    <row r="628" spans="1:42" ht="12.75" customHeight="1" x14ac:dyDescent="0.2">
      <c r="A628" s="182"/>
      <c r="B628" s="182"/>
      <c r="C628" s="183"/>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row>
    <row r="629" spans="1:42" ht="12.75" customHeight="1" x14ac:dyDescent="0.2">
      <c r="A629" s="182"/>
      <c r="B629" s="182"/>
      <c r="C629" s="183"/>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row>
    <row r="630" spans="1:42" ht="12.75" customHeight="1" x14ac:dyDescent="0.2">
      <c r="A630" s="182"/>
      <c r="B630" s="182"/>
      <c r="C630" s="183"/>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row>
    <row r="631" spans="1:42" ht="12.75" customHeight="1" x14ac:dyDescent="0.2">
      <c r="A631" s="182"/>
      <c r="B631" s="182"/>
      <c r="C631" s="183"/>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row>
    <row r="632" spans="1:42" ht="12.75" customHeight="1" x14ac:dyDescent="0.2">
      <c r="A632" s="182"/>
      <c r="B632" s="182"/>
      <c r="C632" s="183"/>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row>
    <row r="633" spans="1:42" ht="12.75" customHeight="1" x14ac:dyDescent="0.2">
      <c r="A633" s="182"/>
      <c r="B633" s="182"/>
      <c r="C633" s="183"/>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row>
    <row r="634" spans="1:42" ht="12.75" customHeight="1" x14ac:dyDescent="0.2">
      <c r="A634" s="182"/>
      <c r="B634" s="182"/>
      <c r="C634" s="183"/>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row>
    <row r="635" spans="1:42" ht="12.75" customHeight="1" x14ac:dyDescent="0.2">
      <c r="A635" s="182"/>
      <c r="B635" s="182"/>
      <c r="C635" s="183"/>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row>
    <row r="636" spans="1:42" ht="12.75" customHeight="1" x14ac:dyDescent="0.2">
      <c r="A636" s="182"/>
      <c r="B636" s="182"/>
      <c r="C636" s="183"/>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row>
    <row r="637" spans="1:42" ht="12.75" customHeight="1" x14ac:dyDescent="0.2">
      <c r="A637" s="182"/>
      <c r="B637" s="182"/>
      <c r="C637" s="183"/>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row>
    <row r="638" spans="1:42" ht="12.75" customHeight="1" x14ac:dyDescent="0.2">
      <c r="A638" s="182"/>
      <c r="B638" s="182"/>
      <c r="C638" s="183"/>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row>
    <row r="639" spans="1:42" ht="12.75" customHeight="1" x14ac:dyDescent="0.2">
      <c r="A639" s="182"/>
      <c r="B639" s="182"/>
      <c r="C639" s="183"/>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row>
    <row r="640" spans="1:42" ht="12.75" customHeight="1" x14ac:dyDescent="0.2">
      <c r="A640" s="182"/>
      <c r="B640" s="182"/>
      <c r="C640" s="183"/>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row>
    <row r="641" spans="1:42" ht="12.75" customHeight="1" x14ac:dyDescent="0.2">
      <c r="A641" s="182"/>
      <c r="B641" s="182"/>
      <c r="C641" s="183"/>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row>
    <row r="642" spans="1:42" ht="12.75" customHeight="1" x14ac:dyDescent="0.2">
      <c r="A642" s="182"/>
      <c r="B642" s="182"/>
      <c r="C642" s="183"/>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row>
    <row r="643" spans="1:42" ht="12.75" customHeight="1" x14ac:dyDescent="0.2">
      <c r="A643" s="182"/>
      <c r="B643" s="182"/>
      <c r="C643" s="183"/>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row>
    <row r="644" spans="1:42" ht="12.75" customHeight="1" x14ac:dyDescent="0.2">
      <c r="A644" s="182"/>
      <c r="B644" s="182"/>
      <c r="C644" s="183"/>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row>
    <row r="645" spans="1:42" ht="12.75" customHeight="1" x14ac:dyDescent="0.2">
      <c r="A645" s="182"/>
      <c r="B645" s="182"/>
      <c r="C645" s="183"/>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row>
    <row r="646" spans="1:42" ht="12.75" customHeight="1" x14ac:dyDescent="0.2">
      <c r="A646" s="182"/>
      <c r="B646" s="182"/>
      <c r="C646" s="183"/>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row>
    <row r="647" spans="1:42" ht="12.75" customHeight="1" x14ac:dyDescent="0.2">
      <c r="A647" s="182"/>
      <c r="B647" s="182"/>
      <c r="C647" s="183"/>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row>
    <row r="648" spans="1:42" ht="12.75" customHeight="1" x14ac:dyDescent="0.2">
      <c r="A648" s="182"/>
      <c r="B648" s="182"/>
      <c r="C648" s="183"/>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row>
    <row r="649" spans="1:42" ht="12.75" customHeight="1" x14ac:dyDescent="0.2">
      <c r="A649" s="182"/>
      <c r="B649" s="182"/>
      <c r="C649" s="183"/>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row>
    <row r="650" spans="1:42" ht="12.75" customHeight="1" x14ac:dyDescent="0.2">
      <c r="A650" s="182"/>
      <c r="B650" s="182"/>
      <c r="C650" s="183"/>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row>
    <row r="651" spans="1:42" ht="12.75" customHeight="1" x14ac:dyDescent="0.2">
      <c r="A651" s="182"/>
      <c r="B651" s="182"/>
      <c r="C651" s="183"/>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row>
    <row r="652" spans="1:42" ht="12.75" customHeight="1" x14ac:dyDescent="0.2">
      <c r="A652" s="182"/>
      <c r="B652" s="182"/>
      <c r="C652" s="183"/>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row>
    <row r="653" spans="1:42" ht="12.75" customHeight="1" x14ac:dyDescent="0.2">
      <c r="A653" s="182"/>
      <c r="B653" s="182"/>
      <c r="C653" s="183"/>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row>
    <row r="654" spans="1:42" ht="12.75" customHeight="1" x14ac:dyDescent="0.2">
      <c r="A654" s="182"/>
      <c r="B654" s="182"/>
      <c r="C654" s="183"/>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row>
    <row r="655" spans="1:42" ht="12.75" customHeight="1" x14ac:dyDescent="0.2">
      <c r="A655" s="182"/>
      <c r="B655" s="182"/>
      <c r="C655" s="183"/>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row>
    <row r="656" spans="1:42" ht="12.75" customHeight="1" x14ac:dyDescent="0.2">
      <c r="A656" s="182"/>
      <c r="B656" s="182"/>
      <c r="C656" s="183"/>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row>
    <row r="657" spans="1:42" ht="12.75" customHeight="1" x14ac:dyDescent="0.2">
      <c r="A657" s="182"/>
      <c r="B657" s="182"/>
      <c r="C657" s="183"/>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row>
    <row r="658" spans="1:42" ht="12.75" customHeight="1" x14ac:dyDescent="0.2">
      <c r="A658" s="182"/>
      <c r="B658" s="182"/>
      <c r="C658" s="183"/>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row>
    <row r="659" spans="1:42" ht="12.75" customHeight="1" x14ac:dyDescent="0.2">
      <c r="A659" s="182"/>
      <c r="B659" s="182"/>
      <c r="C659" s="183"/>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row>
    <row r="660" spans="1:42" ht="12.75" customHeight="1" x14ac:dyDescent="0.2">
      <c r="A660" s="182"/>
      <c r="B660" s="182"/>
      <c r="C660" s="183"/>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row>
    <row r="661" spans="1:42" ht="12.75" customHeight="1" x14ac:dyDescent="0.2">
      <c r="A661" s="182"/>
      <c r="B661" s="182"/>
      <c r="C661" s="183"/>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row>
    <row r="662" spans="1:42" ht="12.75" customHeight="1" x14ac:dyDescent="0.2">
      <c r="A662" s="182"/>
      <c r="B662" s="182"/>
      <c r="C662" s="183"/>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row>
    <row r="663" spans="1:42" ht="12.75" customHeight="1" x14ac:dyDescent="0.2">
      <c r="A663" s="182"/>
      <c r="B663" s="182"/>
      <c r="C663" s="183"/>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row>
    <row r="664" spans="1:42" ht="12.75" customHeight="1" x14ac:dyDescent="0.2">
      <c r="A664" s="182"/>
      <c r="B664" s="182"/>
      <c r="C664" s="183"/>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row>
    <row r="665" spans="1:42" ht="12.75" customHeight="1" x14ac:dyDescent="0.2">
      <c r="A665" s="182"/>
      <c r="B665" s="182"/>
      <c r="C665" s="183"/>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row>
    <row r="666" spans="1:42" ht="12.75" customHeight="1" x14ac:dyDescent="0.2">
      <c r="A666" s="182"/>
      <c r="B666" s="182"/>
      <c r="C666" s="183"/>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row>
    <row r="667" spans="1:42" ht="12.75" customHeight="1" x14ac:dyDescent="0.2">
      <c r="A667" s="182"/>
      <c r="B667" s="182"/>
      <c r="C667" s="183"/>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row>
    <row r="668" spans="1:42" ht="12.75" customHeight="1" x14ac:dyDescent="0.2">
      <c r="A668" s="182"/>
      <c r="B668" s="182"/>
      <c r="C668" s="183"/>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row>
    <row r="669" spans="1:42" ht="12.75" customHeight="1" x14ac:dyDescent="0.2">
      <c r="A669" s="182"/>
      <c r="B669" s="182"/>
      <c r="C669" s="183"/>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row>
    <row r="670" spans="1:42" ht="12.75" customHeight="1" x14ac:dyDescent="0.2">
      <c r="A670" s="182"/>
      <c r="B670" s="182"/>
      <c r="C670" s="183"/>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row>
    <row r="671" spans="1:42" ht="12.75" customHeight="1" x14ac:dyDescent="0.2">
      <c r="A671" s="182"/>
      <c r="B671" s="182"/>
      <c r="C671" s="183"/>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row>
    <row r="672" spans="1:42" ht="12.75" customHeight="1" x14ac:dyDescent="0.2">
      <c r="A672" s="182"/>
      <c r="B672" s="182"/>
      <c r="C672" s="183"/>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row>
    <row r="673" spans="1:42" ht="12.75" customHeight="1" x14ac:dyDescent="0.2">
      <c r="A673" s="182"/>
      <c r="B673" s="182"/>
      <c r="C673" s="183"/>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row>
    <row r="674" spans="1:42" ht="12.75" customHeight="1" x14ac:dyDescent="0.2">
      <c r="A674" s="182"/>
      <c r="B674" s="182"/>
      <c r="C674" s="183"/>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row>
    <row r="675" spans="1:42" ht="12.75" customHeight="1" x14ac:dyDescent="0.2">
      <c r="A675" s="182"/>
      <c r="B675" s="182"/>
      <c r="C675" s="183"/>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row>
    <row r="676" spans="1:42" ht="12.75" customHeight="1" x14ac:dyDescent="0.2">
      <c r="A676" s="182"/>
      <c r="B676" s="182"/>
      <c r="C676" s="183"/>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row>
    <row r="677" spans="1:42" ht="12.75" customHeight="1" x14ac:dyDescent="0.2">
      <c r="A677" s="182"/>
      <c r="B677" s="182"/>
      <c r="C677" s="183"/>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row>
    <row r="678" spans="1:42" ht="12.75" customHeight="1" x14ac:dyDescent="0.2">
      <c r="A678" s="182"/>
      <c r="B678" s="182"/>
      <c r="C678" s="183"/>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row>
    <row r="679" spans="1:42" ht="12.75" customHeight="1" x14ac:dyDescent="0.2">
      <c r="A679" s="182"/>
      <c r="B679" s="182"/>
      <c r="C679" s="183"/>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row>
    <row r="680" spans="1:42" ht="12.75" customHeight="1" x14ac:dyDescent="0.2">
      <c r="A680" s="182"/>
      <c r="B680" s="182"/>
      <c r="C680" s="183"/>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row>
    <row r="681" spans="1:42" ht="12.75" customHeight="1" x14ac:dyDescent="0.2">
      <c r="A681" s="182"/>
      <c r="B681" s="182"/>
      <c r="C681" s="183"/>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row>
    <row r="682" spans="1:42" ht="12.75" customHeight="1" x14ac:dyDescent="0.2">
      <c r="A682" s="182"/>
      <c r="B682" s="182"/>
      <c r="C682" s="183"/>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row>
    <row r="683" spans="1:42" ht="12.75" customHeight="1" x14ac:dyDescent="0.2">
      <c r="A683" s="182"/>
      <c r="B683" s="182"/>
      <c r="C683" s="183"/>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row>
    <row r="684" spans="1:42" ht="12.75" customHeight="1" x14ac:dyDescent="0.2">
      <c r="A684" s="182"/>
      <c r="B684" s="182"/>
      <c r="C684" s="183"/>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row>
    <row r="685" spans="1:42" ht="12.75" customHeight="1" x14ac:dyDescent="0.2">
      <c r="A685" s="182"/>
      <c r="B685" s="182"/>
      <c r="C685" s="183"/>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row>
    <row r="686" spans="1:42" ht="12.75" customHeight="1" x14ac:dyDescent="0.2">
      <c r="A686" s="182"/>
      <c r="B686" s="182"/>
      <c r="C686" s="183"/>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row>
    <row r="687" spans="1:42" ht="12.75" customHeight="1" x14ac:dyDescent="0.2">
      <c r="A687" s="182"/>
      <c r="B687" s="182"/>
      <c r="C687" s="183"/>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row>
    <row r="688" spans="1:42" ht="12.75" customHeight="1" x14ac:dyDescent="0.2">
      <c r="A688" s="182"/>
      <c r="B688" s="182"/>
      <c r="C688" s="183"/>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row>
    <row r="689" spans="1:42" ht="12.75" customHeight="1" x14ac:dyDescent="0.2">
      <c r="A689" s="182"/>
      <c r="B689" s="182"/>
      <c r="C689" s="183"/>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row>
    <row r="690" spans="1:42" ht="12.75" customHeight="1" x14ac:dyDescent="0.2">
      <c r="A690" s="182"/>
      <c r="B690" s="182"/>
      <c r="C690" s="183"/>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row>
    <row r="691" spans="1:42" ht="12.75" customHeight="1" x14ac:dyDescent="0.2">
      <c r="A691" s="182"/>
      <c r="B691" s="182"/>
      <c r="C691" s="183"/>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row>
    <row r="692" spans="1:42" ht="12.75" customHeight="1" x14ac:dyDescent="0.2">
      <c r="A692" s="182"/>
      <c r="B692" s="182"/>
      <c r="C692" s="183"/>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row>
    <row r="693" spans="1:42" ht="12.75" customHeight="1" x14ac:dyDescent="0.2">
      <c r="A693" s="182"/>
      <c r="B693" s="182"/>
      <c r="C693" s="183"/>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row>
    <row r="694" spans="1:42" ht="12.75" customHeight="1" x14ac:dyDescent="0.2">
      <c r="A694" s="182"/>
      <c r="B694" s="182"/>
      <c r="C694" s="183"/>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row>
    <row r="695" spans="1:42" ht="12.75" customHeight="1" x14ac:dyDescent="0.2">
      <c r="A695" s="182"/>
      <c r="B695" s="182"/>
      <c r="C695" s="183"/>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row>
    <row r="696" spans="1:42" ht="12.75" customHeight="1" x14ac:dyDescent="0.2">
      <c r="A696" s="182"/>
      <c r="B696" s="182"/>
      <c r="C696" s="183"/>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row>
    <row r="697" spans="1:42" ht="12.75" customHeight="1" x14ac:dyDescent="0.2">
      <c r="A697" s="182"/>
      <c r="B697" s="182"/>
      <c r="C697" s="183"/>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row>
    <row r="698" spans="1:42" ht="12.75" customHeight="1" x14ac:dyDescent="0.2">
      <c r="A698" s="182"/>
      <c r="B698" s="182"/>
      <c r="C698" s="183"/>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row>
    <row r="699" spans="1:42" ht="12.75" customHeight="1" x14ac:dyDescent="0.2">
      <c r="A699" s="182"/>
      <c r="B699" s="182"/>
      <c r="C699" s="183"/>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row>
    <row r="700" spans="1:42" ht="12.75" customHeight="1" x14ac:dyDescent="0.2">
      <c r="A700" s="182"/>
      <c r="B700" s="182"/>
      <c r="C700" s="183"/>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row>
    <row r="701" spans="1:42" ht="12.75" customHeight="1" x14ac:dyDescent="0.2">
      <c r="A701" s="182"/>
      <c r="B701" s="182"/>
      <c r="C701" s="183"/>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row>
    <row r="702" spans="1:42" ht="12.75" customHeight="1" x14ac:dyDescent="0.2">
      <c r="A702" s="182"/>
      <c r="B702" s="182"/>
      <c r="C702" s="183"/>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row>
    <row r="703" spans="1:42" ht="12.75" customHeight="1" x14ac:dyDescent="0.2">
      <c r="A703" s="182"/>
      <c r="B703" s="182"/>
      <c r="C703" s="183"/>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row>
    <row r="704" spans="1:42" ht="12.75" customHeight="1" x14ac:dyDescent="0.2">
      <c r="A704" s="182"/>
      <c r="B704" s="182"/>
      <c r="C704" s="183"/>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row>
    <row r="705" spans="1:42" ht="12.75" customHeight="1" x14ac:dyDescent="0.2">
      <c r="A705" s="182"/>
      <c r="B705" s="182"/>
      <c r="C705" s="183"/>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row>
    <row r="706" spans="1:42" ht="12.75" customHeight="1" x14ac:dyDescent="0.2">
      <c r="A706" s="182"/>
      <c r="B706" s="182"/>
      <c r="C706" s="183"/>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row>
    <row r="707" spans="1:42" ht="12.75" customHeight="1" x14ac:dyDescent="0.2">
      <c r="A707" s="182"/>
      <c r="B707" s="182"/>
      <c r="C707" s="183"/>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row>
    <row r="708" spans="1:42" ht="12.75" customHeight="1" x14ac:dyDescent="0.2">
      <c r="A708" s="182"/>
      <c r="B708" s="182"/>
      <c r="C708" s="183"/>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row>
    <row r="709" spans="1:42" ht="12.75" customHeight="1" x14ac:dyDescent="0.2">
      <c r="A709" s="182"/>
      <c r="B709" s="182"/>
      <c r="C709" s="183"/>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row>
    <row r="710" spans="1:42" ht="12.75" customHeight="1" x14ac:dyDescent="0.2">
      <c r="A710" s="182"/>
      <c r="B710" s="182"/>
      <c r="C710" s="183"/>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row>
    <row r="711" spans="1:42" ht="12.75" customHeight="1" x14ac:dyDescent="0.2">
      <c r="A711" s="182"/>
      <c r="B711" s="182"/>
      <c r="C711" s="183"/>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row>
    <row r="712" spans="1:42" ht="12.75" customHeight="1" x14ac:dyDescent="0.2">
      <c r="A712" s="182"/>
      <c r="B712" s="182"/>
      <c r="C712" s="183"/>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row>
    <row r="713" spans="1:42" ht="12.75" customHeight="1" x14ac:dyDescent="0.2">
      <c r="A713" s="182"/>
      <c r="B713" s="182"/>
      <c r="C713" s="183"/>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row>
    <row r="714" spans="1:42" ht="12.75" customHeight="1" x14ac:dyDescent="0.2">
      <c r="A714" s="182"/>
      <c r="B714" s="182"/>
      <c r="C714" s="183"/>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row>
    <row r="715" spans="1:42" ht="12.75" customHeight="1" x14ac:dyDescent="0.2">
      <c r="A715" s="182"/>
      <c r="B715" s="182"/>
      <c r="C715" s="183"/>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row>
    <row r="716" spans="1:42" ht="12.75" customHeight="1" x14ac:dyDescent="0.2">
      <c r="A716" s="182"/>
      <c r="B716" s="182"/>
      <c r="C716" s="183"/>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row>
    <row r="717" spans="1:42" ht="12.75" customHeight="1" x14ac:dyDescent="0.2">
      <c r="A717" s="182"/>
      <c r="B717" s="182"/>
      <c r="C717" s="183"/>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row>
    <row r="718" spans="1:42" ht="12.75" customHeight="1" x14ac:dyDescent="0.2">
      <c r="A718" s="182"/>
      <c r="B718" s="182"/>
      <c r="C718" s="183"/>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row>
    <row r="719" spans="1:42" ht="12.75" customHeight="1" x14ac:dyDescent="0.2">
      <c r="A719" s="182"/>
      <c r="B719" s="182"/>
      <c r="C719" s="183"/>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row>
    <row r="720" spans="1:42" ht="12.75" customHeight="1" x14ac:dyDescent="0.2">
      <c r="A720" s="182"/>
      <c r="B720" s="182"/>
      <c r="C720" s="183"/>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row>
    <row r="721" spans="1:42" ht="12.75" customHeight="1" x14ac:dyDescent="0.2">
      <c r="A721" s="182"/>
      <c r="B721" s="182"/>
      <c r="C721" s="183"/>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row>
    <row r="722" spans="1:42" ht="12.75" customHeight="1" x14ac:dyDescent="0.2">
      <c r="A722" s="182"/>
      <c r="B722" s="182"/>
      <c r="C722" s="183"/>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row>
    <row r="723" spans="1:42" ht="12.75" customHeight="1" x14ac:dyDescent="0.2">
      <c r="A723" s="182"/>
      <c r="B723" s="182"/>
      <c r="C723" s="183"/>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row>
    <row r="724" spans="1:42" ht="12.75" customHeight="1" x14ac:dyDescent="0.2">
      <c r="A724" s="182"/>
      <c r="B724" s="182"/>
      <c r="C724" s="183"/>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row>
    <row r="725" spans="1:42" ht="12.75" customHeight="1" x14ac:dyDescent="0.2">
      <c r="A725" s="182"/>
      <c r="B725" s="182"/>
      <c r="C725" s="183"/>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row>
    <row r="726" spans="1:42" ht="12.75" customHeight="1" x14ac:dyDescent="0.2">
      <c r="A726" s="182"/>
      <c r="B726" s="182"/>
      <c r="C726" s="183"/>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row>
    <row r="727" spans="1:42" ht="12.75" customHeight="1" x14ac:dyDescent="0.2">
      <c r="A727" s="182"/>
      <c r="B727" s="182"/>
      <c r="C727" s="183"/>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row>
    <row r="728" spans="1:42" ht="12.75" customHeight="1" x14ac:dyDescent="0.2">
      <c r="A728" s="182"/>
      <c r="B728" s="182"/>
      <c r="C728" s="183"/>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row>
    <row r="729" spans="1:42" ht="12.75" customHeight="1" x14ac:dyDescent="0.2">
      <c r="A729" s="182"/>
      <c r="B729" s="182"/>
      <c r="C729" s="183"/>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row>
    <row r="730" spans="1:42" ht="12.75" customHeight="1" x14ac:dyDescent="0.2">
      <c r="A730" s="182"/>
      <c r="B730" s="182"/>
      <c r="C730" s="183"/>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row>
    <row r="731" spans="1:42" ht="12.75" customHeight="1" x14ac:dyDescent="0.2">
      <c r="A731" s="182"/>
      <c r="B731" s="182"/>
      <c r="C731" s="183"/>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row>
    <row r="732" spans="1:42" ht="12.75" customHeight="1" x14ac:dyDescent="0.2">
      <c r="A732" s="182"/>
      <c r="B732" s="182"/>
      <c r="C732" s="183"/>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row>
    <row r="733" spans="1:42" ht="12.75" customHeight="1" x14ac:dyDescent="0.2">
      <c r="A733" s="182"/>
      <c r="B733" s="182"/>
      <c r="C733" s="183"/>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row>
    <row r="734" spans="1:42" ht="12.75" customHeight="1" x14ac:dyDescent="0.2">
      <c r="A734" s="182"/>
      <c r="B734" s="182"/>
      <c r="C734" s="183"/>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row>
    <row r="735" spans="1:42" ht="12.75" customHeight="1" x14ac:dyDescent="0.2">
      <c r="A735" s="182"/>
      <c r="B735" s="182"/>
      <c r="C735" s="183"/>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row>
    <row r="736" spans="1:42" ht="12.75" customHeight="1" x14ac:dyDescent="0.2">
      <c r="A736" s="182"/>
      <c r="B736" s="182"/>
      <c r="C736" s="183"/>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row>
    <row r="737" spans="1:42" ht="12.75" customHeight="1" x14ac:dyDescent="0.2">
      <c r="A737" s="182"/>
      <c r="B737" s="182"/>
      <c r="C737" s="183"/>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row>
    <row r="738" spans="1:42" ht="12.75" customHeight="1" x14ac:dyDescent="0.2">
      <c r="A738" s="182"/>
      <c r="B738" s="182"/>
      <c r="C738" s="183"/>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row>
    <row r="739" spans="1:42" ht="12.75" customHeight="1" x14ac:dyDescent="0.2">
      <c r="A739" s="182"/>
      <c r="B739" s="182"/>
      <c r="C739" s="183"/>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row>
    <row r="740" spans="1:42" ht="12.75" customHeight="1" x14ac:dyDescent="0.2">
      <c r="A740" s="182"/>
      <c r="B740" s="182"/>
      <c r="C740" s="183"/>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row>
    <row r="741" spans="1:42" ht="12.75" customHeight="1" x14ac:dyDescent="0.2">
      <c r="A741" s="182"/>
      <c r="B741" s="182"/>
      <c r="C741" s="183"/>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row>
    <row r="742" spans="1:42" ht="12.75" customHeight="1" x14ac:dyDescent="0.2">
      <c r="A742" s="182"/>
      <c r="B742" s="182"/>
      <c r="C742" s="183"/>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row>
    <row r="743" spans="1:42" ht="12.75" customHeight="1" x14ac:dyDescent="0.2">
      <c r="A743" s="182"/>
      <c r="B743" s="182"/>
      <c r="C743" s="183"/>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row>
    <row r="744" spans="1:42" ht="12.75" customHeight="1" x14ac:dyDescent="0.2">
      <c r="A744" s="182"/>
      <c r="B744" s="182"/>
      <c r="C744" s="183"/>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row>
    <row r="745" spans="1:42" ht="12.75" customHeight="1" x14ac:dyDescent="0.2">
      <c r="A745" s="182"/>
      <c r="B745" s="182"/>
      <c r="C745" s="183"/>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row>
    <row r="746" spans="1:42" ht="12.75" customHeight="1" x14ac:dyDescent="0.2">
      <c r="A746" s="182"/>
      <c r="B746" s="182"/>
      <c r="C746" s="183"/>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row>
    <row r="747" spans="1:42" ht="12.75" customHeight="1" x14ac:dyDescent="0.2">
      <c r="A747" s="182"/>
      <c r="B747" s="182"/>
      <c r="C747" s="183"/>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row>
    <row r="748" spans="1:42" ht="12.75" customHeight="1" x14ac:dyDescent="0.2">
      <c r="A748" s="182"/>
      <c r="B748" s="182"/>
      <c r="C748" s="183"/>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row>
    <row r="749" spans="1:42" ht="12.75" customHeight="1" x14ac:dyDescent="0.2">
      <c r="A749" s="182"/>
      <c r="B749" s="182"/>
      <c r="C749" s="183"/>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row>
    <row r="750" spans="1:42" ht="12.75" customHeight="1" x14ac:dyDescent="0.2">
      <c r="A750" s="182"/>
      <c r="B750" s="182"/>
      <c r="C750" s="183"/>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row>
    <row r="751" spans="1:42" ht="12.75" customHeight="1" x14ac:dyDescent="0.2">
      <c r="A751" s="182"/>
      <c r="B751" s="182"/>
      <c r="C751" s="183"/>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row>
    <row r="752" spans="1:42" ht="12.75" customHeight="1" x14ac:dyDescent="0.2">
      <c r="A752" s="182"/>
      <c r="B752" s="182"/>
      <c r="C752" s="183"/>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row>
    <row r="753" spans="1:42" ht="12.75" customHeight="1" x14ac:dyDescent="0.2">
      <c r="A753" s="182"/>
      <c r="B753" s="182"/>
      <c r="C753" s="183"/>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row>
    <row r="754" spans="1:42" ht="12.75" customHeight="1" x14ac:dyDescent="0.2">
      <c r="A754" s="182"/>
      <c r="B754" s="182"/>
      <c r="C754" s="183"/>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row>
    <row r="755" spans="1:42" ht="12.75" customHeight="1" x14ac:dyDescent="0.2">
      <c r="A755" s="182"/>
      <c r="B755" s="182"/>
      <c r="C755" s="183"/>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row>
    <row r="756" spans="1:42" ht="12.75" customHeight="1" x14ac:dyDescent="0.2">
      <c r="A756" s="182"/>
      <c r="B756" s="182"/>
      <c r="C756" s="183"/>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row>
    <row r="757" spans="1:42" ht="12.75" customHeight="1" x14ac:dyDescent="0.2">
      <c r="A757" s="182"/>
      <c r="B757" s="182"/>
      <c r="C757" s="183"/>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row>
    <row r="758" spans="1:42" ht="12.75" customHeight="1" x14ac:dyDescent="0.2">
      <c r="A758" s="182"/>
      <c r="B758" s="182"/>
      <c r="C758" s="183"/>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row>
    <row r="759" spans="1:42" ht="12.75" customHeight="1" x14ac:dyDescent="0.2">
      <c r="A759" s="182"/>
      <c r="B759" s="182"/>
      <c r="C759" s="183"/>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row>
    <row r="760" spans="1:42" ht="12.75" customHeight="1" x14ac:dyDescent="0.2">
      <c r="A760" s="182"/>
      <c r="B760" s="182"/>
      <c r="C760" s="183"/>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row>
    <row r="761" spans="1:42" ht="12.75" customHeight="1" x14ac:dyDescent="0.2">
      <c r="A761" s="182"/>
      <c r="B761" s="182"/>
      <c r="C761" s="183"/>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row>
    <row r="762" spans="1:42" ht="12.75" customHeight="1" x14ac:dyDescent="0.2">
      <c r="A762" s="182"/>
      <c r="B762" s="182"/>
      <c r="C762" s="183"/>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row>
    <row r="763" spans="1:42" ht="12.75" customHeight="1" x14ac:dyDescent="0.2">
      <c r="A763" s="182"/>
      <c r="B763" s="182"/>
      <c r="C763" s="183"/>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row>
    <row r="764" spans="1:42" ht="12.75" customHeight="1" x14ac:dyDescent="0.2">
      <c r="A764" s="182"/>
      <c r="B764" s="182"/>
      <c r="C764" s="183"/>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row>
    <row r="765" spans="1:42" ht="12.75" customHeight="1" x14ac:dyDescent="0.2">
      <c r="A765" s="182"/>
      <c r="B765" s="182"/>
      <c r="C765" s="183"/>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row>
    <row r="766" spans="1:42" ht="12.75" customHeight="1" x14ac:dyDescent="0.2">
      <c r="A766" s="182"/>
      <c r="B766" s="182"/>
      <c r="C766" s="183"/>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row>
    <row r="767" spans="1:42" ht="12.75" customHeight="1" x14ac:dyDescent="0.2">
      <c r="A767" s="182"/>
      <c r="B767" s="182"/>
      <c r="C767" s="183"/>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row>
    <row r="768" spans="1:42" ht="12.75" customHeight="1" x14ac:dyDescent="0.2">
      <c r="A768" s="182"/>
      <c r="B768" s="182"/>
      <c r="C768" s="183"/>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row>
    <row r="769" spans="1:42" ht="12.75" customHeight="1" x14ac:dyDescent="0.2">
      <c r="A769" s="182"/>
      <c r="B769" s="182"/>
      <c r="C769" s="183"/>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row>
    <row r="770" spans="1:42" ht="12.75" customHeight="1" x14ac:dyDescent="0.2">
      <c r="A770" s="182"/>
      <c r="B770" s="182"/>
      <c r="C770" s="183"/>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row>
    <row r="771" spans="1:42" ht="12.75" customHeight="1" x14ac:dyDescent="0.2">
      <c r="A771" s="182"/>
      <c r="B771" s="182"/>
      <c r="C771" s="183"/>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row>
    <row r="772" spans="1:42" ht="12.75" customHeight="1" x14ac:dyDescent="0.2">
      <c r="A772" s="182"/>
      <c r="B772" s="182"/>
      <c r="C772" s="183"/>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row>
    <row r="773" spans="1:42" ht="12.75" customHeight="1" x14ac:dyDescent="0.2">
      <c r="A773" s="182"/>
      <c r="B773" s="182"/>
      <c r="C773" s="183"/>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row>
    <row r="774" spans="1:42" ht="12.75" customHeight="1" x14ac:dyDescent="0.2">
      <c r="A774" s="182"/>
      <c r="B774" s="182"/>
      <c r="C774" s="183"/>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row>
    <row r="775" spans="1:42" ht="12.75" customHeight="1" x14ac:dyDescent="0.2">
      <c r="A775" s="182"/>
      <c r="B775" s="182"/>
      <c r="C775" s="183"/>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row>
    <row r="776" spans="1:42" ht="12.75" customHeight="1" x14ac:dyDescent="0.2">
      <c r="A776" s="182"/>
      <c r="B776" s="182"/>
      <c r="C776" s="183"/>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row>
    <row r="777" spans="1:42" ht="12.75" customHeight="1" x14ac:dyDescent="0.2">
      <c r="A777" s="182"/>
      <c r="B777" s="182"/>
      <c r="C777" s="183"/>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row>
    <row r="778" spans="1:42" ht="12.75" customHeight="1" x14ac:dyDescent="0.2">
      <c r="A778" s="182"/>
      <c r="B778" s="182"/>
      <c r="C778" s="183"/>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row>
    <row r="779" spans="1:42" ht="12.75" customHeight="1" x14ac:dyDescent="0.2">
      <c r="A779" s="182"/>
      <c r="B779" s="182"/>
      <c r="C779" s="183"/>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row>
    <row r="780" spans="1:42" ht="12.75" customHeight="1" x14ac:dyDescent="0.2">
      <c r="A780" s="182"/>
      <c r="B780" s="182"/>
      <c r="C780" s="183"/>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row>
    <row r="781" spans="1:42" ht="12.75" customHeight="1" x14ac:dyDescent="0.2">
      <c r="A781" s="182"/>
      <c r="B781" s="182"/>
      <c r="C781" s="183"/>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row>
    <row r="782" spans="1:42" ht="12.75" customHeight="1" x14ac:dyDescent="0.2">
      <c r="A782" s="182"/>
      <c r="B782" s="182"/>
      <c r="C782" s="183"/>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row>
    <row r="783" spans="1:42" ht="12.75" customHeight="1" x14ac:dyDescent="0.2">
      <c r="A783" s="182"/>
      <c r="B783" s="182"/>
      <c r="C783" s="183"/>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row>
    <row r="784" spans="1:42" ht="12.75" customHeight="1" x14ac:dyDescent="0.2">
      <c r="A784" s="182"/>
      <c r="B784" s="182"/>
      <c r="C784" s="183"/>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row>
    <row r="785" spans="1:42" ht="12.75" customHeight="1" x14ac:dyDescent="0.2">
      <c r="A785" s="182"/>
      <c r="B785" s="182"/>
      <c r="C785" s="183"/>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row>
    <row r="786" spans="1:42" ht="12.75" customHeight="1" x14ac:dyDescent="0.2">
      <c r="A786" s="182"/>
      <c r="B786" s="182"/>
      <c r="C786" s="183"/>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row>
    <row r="787" spans="1:42" ht="12.75" customHeight="1" x14ac:dyDescent="0.2">
      <c r="A787" s="182"/>
      <c r="B787" s="182"/>
      <c r="C787" s="183"/>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row>
    <row r="788" spans="1:42" ht="12.75" customHeight="1" x14ac:dyDescent="0.2">
      <c r="A788" s="182"/>
      <c r="B788" s="182"/>
      <c r="C788" s="183"/>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row>
    <row r="789" spans="1:42" ht="12.75" customHeight="1" x14ac:dyDescent="0.2">
      <c r="A789" s="182"/>
      <c r="B789" s="182"/>
      <c r="C789" s="183"/>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row>
    <row r="790" spans="1:42" ht="12.75" customHeight="1" x14ac:dyDescent="0.2">
      <c r="A790" s="182"/>
      <c r="B790" s="182"/>
      <c r="C790" s="183"/>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row>
    <row r="791" spans="1:42" ht="12.75" customHeight="1" x14ac:dyDescent="0.2">
      <c r="A791" s="182"/>
      <c r="B791" s="182"/>
      <c r="C791" s="183"/>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row>
    <row r="792" spans="1:42" ht="12.75" customHeight="1" x14ac:dyDescent="0.2">
      <c r="A792" s="182"/>
      <c r="B792" s="182"/>
      <c r="C792" s="183"/>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row>
    <row r="793" spans="1:42" ht="12.75" customHeight="1" x14ac:dyDescent="0.2">
      <c r="A793" s="182"/>
      <c r="B793" s="182"/>
      <c r="C793" s="183"/>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row>
    <row r="794" spans="1:42" ht="12.75" customHeight="1" x14ac:dyDescent="0.2">
      <c r="A794" s="182"/>
      <c r="B794" s="182"/>
      <c r="C794" s="183"/>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row>
    <row r="795" spans="1:42" ht="12.75" customHeight="1" x14ac:dyDescent="0.2">
      <c r="A795" s="182"/>
      <c r="B795" s="182"/>
      <c r="C795" s="183"/>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row>
    <row r="796" spans="1:42" ht="12.75" customHeight="1" x14ac:dyDescent="0.2">
      <c r="A796" s="182"/>
      <c r="B796" s="182"/>
      <c r="C796" s="183"/>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row>
    <row r="797" spans="1:42" ht="12.75" customHeight="1" x14ac:dyDescent="0.2">
      <c r="A797" s="182"/>
      <c r="B797" s="182"/>
      <c r="C797" s="183"/>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row>
    <row r="798" spans="1:42" ht="12.75" customHeight="1" x14ac:dyDescent="0.2">
      <c r="A798" s="182"/>
      <c r="B798" s="182"/>
      <c r="C798" s="183"/>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row>
    <row r="799" spans="1:42" ht="12.75" customHeight="1" x14ac:dyDescent="0.2">
      <c r="A799" s="182"/>
      <c r="B799" s="182"/>
      <c r="C799" s="183"/>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row>
    <row r="800" spans="1:42" ht="12.75" customHeight="1" x14ac:dyDescent="0.2">
      <c r="A800" s="182"/>
      <c r="B800" s="182"/>
      <c r="C800" s="183"/>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row>
    <row r="801" spans="1:42" ht="12.75" customHeight="1" x14ac:dyDescent="0.2">
      <c r="A801" s="182"/>
      <c r="B801" s="182"/>
      <c r="C801" s="183"/>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row>
    <row r="802" spans="1:42" ht="12.75" customHeight="1" x14ac:dyDescent="0.2">
      <c r="A802" s="182"/>
      <c r="B802" s="182"/>
      <c r="C802" s="183"/>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row>
    <row r="803" spans="1:42" ht="12.75" customHeight="1" x14ac:dyDescent="0.2">
      <c r="A803" s="182"/>
      <c r="B803" s="182"/>
      <c r="C803" s="183"/>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row>
    <row r="804" spans="1:42" ht="12.75" customHeight="1" x14ac:dyDescent="0.2">
      <c r="A804" s="182"/>
      <c r="B804" s="182"/>
      <c r="C804" s="183"/>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row>
    <row r="805" spans="1:42" ht="12.75" customHeight="1" x14ac:dyDescent="0.2">
      <c r="A805" s="182"/>
      <c r="B805" s="182"/>
      <c r="C805" s="183"/>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row>
    <row r="806" spans="1:42" ht="12.75" customHeight="1" x14ac:dyDescent="0.2">
      <c r="A806" s="182"/>
      <c r="B806" s="182"/>
      <c r="C806" s="183"/>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row>
    <row r="807" spans="1:42" ht="12.75" customHeight="1" x14ac:dyDescent="0.2">
      <c r="A807" s="182"/>
      <c r="B807" s="182"/>
      <c r="C807" s="183"/>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row>
    <row r="808" spans="1:42" ht="12.75" customHeight="1" x14ac:dyDescent="0.2">
      <c r="A808" s="182"/>
      <c r="B808" s="182"/>
      <c r="C808" s="183"/>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row>
    <row r="809" spans="1:42" ht="12.75" customHeight="1" x14ac:dyDescent="0.2">
      <c r="A809" s="182"/>
      <c r="B809" s="182"/>
      <c r="C809" s="183"/>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row>
    <row r="810" spans="1:42" ht="12.75" customHeight="1" x14ac:dyDescent="0.2">
      <c r="A810" s="182"/>
      <c r="B810" s="182"/>
      <c r="C810" s="183"/>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row>
    <row r="811" spans="1:42" ht="12.75" customHeight="1" x14ac:dyDescent="0.2">
      <c r="A811" s="182"/>
      <c r="B811" s="182"/>
      <c r="C811" s="183"/>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row>
    <row r="812" spans="1:42" ht="12.75" customHeight="1" x14ac:dyDescent="0.2">
      <c r="A812" s="182"/>
      <c r="B812" s="182"/>
      <c r="C812" s="183"/>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row>
    <row r="813" spans="1:42" ht="12.75" customHeight="1" x14ac:dyDescent="0.2">
      <c r="A813" s="182"/>
      <c r="B813" s="182"/>
      <c r="C813" s="183"/>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row>
    <row r="814" spans="1:42" ht="12.75" customHeight="1" x14ac:dyDescent="0.2">
      <c r="A814" s="182"/>
      <c r="B814" s="182"/>
      <c r="C814" s="183"/>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row>
    <row r="815" spans="1:42" ht="12.75" customHeight="1" x14ac:dyDescent="0.2">
      <c r="A815" s="182"/>
      <c r="B815" s="182"/>
      <c r="C815" s="183"/>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row>
    <row r="816" spans="1:42" ht="12.75" customHeight="1" x14ac:dyDescent="0.2">
      <c r="A816" s="182"/>
      <c r="B816" s="182"/>
      <c r="C816" s="183"/>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row>
    <row r="817" spans="1:42" ht="12.75" customHeight="1" x14ac:dyDescent="0.2">
      <c r="A817" s="182"/>
      <c r="B817" s="182"/>
      <c r="C817" s="183"/>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row>
    <row r="818" spans="1:42" ht="12.75" customHeight="1" x14ac:dyDescent="0.2">
      <c r="A818" s="182"/>
      <c r="B818" s="182"/>
      <c r="C818" s="183"/>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row>
    <row r="819" spans="1:42" ht="12.75" customHeight="1" x14ac:dyDescent="0.2">
      <c r="A819" s="182"/>
      <c r="B819" s="182"/>
      <c r="C819" s="183"/>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row>
    <row r="820" spans="1:42" ht="12.75" customHeight="1" x14ac:dyDescent="0.2">
      <c r="A820" s="182"/>
      <c r="B820" s="182"/>
      <c r="C820" s="183"/>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row>
    <row r="821" spans="1:42" ht="12.75" customHeight="1" x14ac:dyDescent="0.2">
      <c r="A821" s="182"/>
      <c r="B821" s="182"/>
      <c r="C821" s="183"/>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row>
    <row r="822" spans="1:42" ht="12.75" customHeight="1" x14ac:dyDescent="0.2">
      <c r="A822" s="182"/>
      <c r="B822" s="182"/>
      <c r="C822" s="183"/>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row>
    <row r="823" spans="1:42" ht="12.75" customHeight="1" x14ac:dyDescent="0.2">
      <c r="A823" s="182"/>
      <c r="B823" s="182"/>
      <c r="C823" s="183"/>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row>
    <row r="824" spans="1:42" ht="12.75" customHeight="1" x14ac:dyDescent="0.2">
      <c r="A824" s="182"/>
      <c r="B824" s="182"/>
      <c r="C824" s="183"/>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row>
    <row r="825" spans="1:42" ht="12.75" customHeight="1" x14ac:dyDescent="0.2">
      <c r="A825" s="182"/>
      <c r="B825" s="182"/>
      <c r="C825" s="183"/>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row>
    <row r="826" spans="1:42" ht="12.75" customHeight="1" x14ac:dyDescent="0.2">
      <c r="A826" s="182"/>
      <c r="B826" s="182"/>
      <c r="C826" s="183"/>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row>
    <row r="827" spans="1:42" ht="12.75" customHeight="1" x14ac:dyDescent="0.2">
      <c r="A827" s="182"/>
      <c r="B827" s="182"/>
      <c r="C827" s="183"/>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row>
    <row r="828" spans="1:42" ht="12.75" customHeight="1" x14ac:dyDescent="0.2">
      <c r="A828" s="182"/>
      <c r="B828" s="182"/>
      <c r="C828" s="183"/>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row>
    <row r="829" spans="1:42" ht="12.75" customHeight="1" x14ac:dyDescent="0.2">
      <c r="A829" s="182"/>
      <c r="B829" s="182"/>
      <c r="C829" s="183"/>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row>
    <row r="830" spans="1:42" ht="12.75" customHeight="1" x14ac:dyDescent="0.2">
      <c r="A830" s="182"/>
      <c r="B830" s="182"/>
      <c r="C830" s="183"/>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row>
    <row r="831" spans="1:42" ht="12.75" customHeight="1" x14ac:dyDescent="0.2">
      <c r="A831" s="182"/>
      <c r="B831" s="182"/>
      <c r="C831" s="183"/>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row>
    <row r="832" spans="1:42" ht="12.75" customHeight="1" x14ac:dyDescent="0.2">
      <c r="A832" s="182"/>
      <c r="B832" s="182"/>
      <c r="C832" s="183"/>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row>
    <row r="833" spans="1:42" ht="12.75" customHeight="1" x14ac:dyDescent="0.2">
      <c r="A833" s="182"/>
      <c r="B833" s="182"/>
      <c r="C833" s="183"/>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row>
    <row r="834" spans="1:42" ht="12.75" customHeight="1" x14ac:dyDescent="0.2">
      <c r="A834" s="182"/>
      <c r="B834" s="182"/>
      <c r="C834" s="183"/>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row>
    <row r="835" spans="1:42" ht="12.75" customHeight="1" x14ac:dyDescent="0.2">
      <c r="A835" s="182"/>
      <c r="B835" s="182"/>
      <c r="C835" s="183"/>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row>
    <row r="836" spans="1:42" ht="12.75" customHeight="1" x14ac:dyDescent="0.2">
      <c r="A836" s="182"/>
      <c r="B836" s="182"/>
      <c r="C836" s="183"/>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row>
    <row r="837" spans="1:42" ht="12.75" customHeight="1" x14ac:dyDescent="0.2">
      <c r="A837" s="182"/>
      <c r="B837" s="182"/>
      <c r="C837" s="183"/>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row>
    <row r="838" spans="1:42" ht="12.75" customHeight="1" x14ac:dyDescent="0.2">
      <c r="A838" s="182"/>
      <c r="B838" s="182"/>
      <c r="C838" s="183"/>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row>
    <row r="839" spans="1:42" ht="12.75" customHeight="1" x14ac:dyDescent="0.2">
      <c r="A839" s="182"/>
      <c r="B839" s="182"/>
      <c r="C839" s="183"/>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row>
    <row r="840" spans="1:42" ht="12.75" customHeight="1" x14ac:dyDescent="0.2">
      <c r="A840" s="182"/>
      <c r="B840" s="182"/>
      <c r="C840" s="183"/>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row>
    <row r="841" spans="1:42" ht="12.75" customHeight="1" x14ac:dyDescent="0.2">
      <c r="A841" s="182"/>
      <c r="B841" s="182"/>
      <c r="C841" s="183"/>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row>
    <row r="842" spans="1:42" ht="12.75" customHeight="1" x14ac:dyDescent="0.2">
      <c r="A842" s="182"/>
      <c r="B842" s="182"/>
      <c r="C842" s="183"/>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row>
    <row r="843" spans="1:42" ht="12.75" customHeight="1" x14ac:dyDescent="0.2">
      <c r="A843" s="182"/>
      <c r="B843" s="182"/>
      <c r="C843" s="183"/>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row>
    <row r="844" spans="1:42" ht="12.75" customHeight="1" x14ac:dyDescent="0.2">
      <c r="A844" s="182"/>
      <c r="B844" s="182"/>
      <c r="C844" s="183"/>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row>
    <row r="845" spans="1:42" ht="12.75" customHeight="1" x14ac:dyDescent="0.2">
      <c r="A845" s="182"/>
      <c r="B845" s="182"/>
      <c r="C845" s="183"/>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row>
    <row r="846" spans="1:42" ht="12.75" customHeight="1" x14ac:dyDescent="0.2">
      <c r="A846" s="182"/>
      <c r="B846" s="182"/>
      <c r="C846" s="183"/>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row>
    <row r="847" spans="1:42" ht="12.75" customHeight="1" x14ac:dyDescent="0.2">
      <c r="A847" s="182"/>
      <c r="B847" s="182"/>
      <c r="C847" s="183"/>
      <c r="D847" s="182"/>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c r="AA847" s="182"/>
      <c r="AB847" s="182"/>
      <c r="AC847" s="182"/>
      <c r="AD847" s="182"/>
      <c r="AE847" s="182"/>
      <c r="AF847" s="182"/>
      <c r="AG847" s="182"/>
      <c r="AH847" s="182"/>
      <c r="AI847" s="182"/>
      <c r="AJ847" s="182"/>
      <c r="AK847" s="182"/>
      <c r="AL847" s="182"/>
      <c r="AM847" s="182"/>
      <c r="AN847" s="182"/>
      <c r="AO847" s="182"/>
      <c r="AP847" s="182"/>
    </row>
    <row r="848" spans="1:42" ht="12.75" customHeight="1" x14ac:dyDescent="0.2">
      <c r="A848" s="182"/>
      <c r="B848" s="182"/>
      <c r="C848" s="183"/>
      <c r="D848" s="182"/>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c r="AA848" s="182"/>
      <c r="AB848" s="182"/>
      <c r="AC848" s="182"/>
      <c r="AD848" s="182"/>
      <c r="AE848" s="182"/>
      <c r="AF848" s="182"/>
      <c r="AG848" s="182"/>
      <c r="AH848" s="182"/>
      <c r="AI848" s="182"/>
      <c r="AJ848" s="182"/>
      <c r="AK848" s="182"/>
      <c r="AL848" s="182"/>
      <c r="AM848" s="182"/>
      <c r="AN848" s="182"/>
      <c r="AO848" s="182"/>
      <c r="AP848" s="182"/>
    </row>
    <row r="849" spans="1:42" ht="12.75" customHeight="1" x14ac:dyDescent="0.2">
      <c r="A849" s="182"/>
      <c r="B849" s="182"/>
      <c r="C849" s="183"/>
      <c r="D849" s="182"/>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c r="AA849" s="182"/>
      <c r="AB849" s="182"/>
      <c r="AC849" s="182"/>
      <c r="AD849" s="182"/>
      <c r="AE849" s="182"/>
      <c r="AF849" s="182"/>
      <c r="AG849" s="182"/>
      <c r="AH849" s="182"/>
      <c r="AI849" s="182"/>
      <c r="AJ849" s="182"/>
      <c r="AK849" s="182"/>
      <c r="AL849" s="182"/>
      <c r="AM849" s="182"/>
      <c r="AN849" s="182"/>
      <c r="AO849" s="182"/>
      <c r="AP849" s="182"/>
    </row>
    <row r="850" spans="1:42" ht="12.75" customHeight="1" x14ac:dyDescent="0.2">
      <c r="A850" s="182"/>
      <c r="B850" s="182"/>
      <c r="C850" s="183"/>
      <c r="D850" s="182"/>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c r="AA850" s="182"/>
      <c r="AB850" s="182"/>
      <c r="AC850" s="182"/>
      <c r="AD850" s="182"/>
      <c r="AE850" s="182"/>
      <c r="AF850" s="182"/>
      <c r="AG850" s="182"/>
      <c r="AH850" s="182"/>
      <c r="AI850" s="182"/>
      <c r="AJ850" s="182"/>
      <c r="AK850" s="182"/>
      <c r="AL850" s="182"/>
      <c r="AM850" s="182"/>
      <c r="AN850" s="182"/>
      <c r="AO850" s="182"/>
      <c r="AP850" s="182"/>
    </row>
    <row r="851" spans="1:42" ht="12.75" customHeight="1" x14ac:dyDescent="0.2">
      <c r="A851" s="182"/>
      <c r="B851" s="182"/>
      <c r="C851" s="183"/>
      <c r="D851" s="182"/>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c r="AA851" s="182"/>
      <c r="AB851" s="182"/>
      <c r="AC851" s="182"/>
      <c r="AD851" s="182"/>
      <c r="AE851" s="182"/>
      <c r="AF851" s="182"/>
      <c r="AG851" s="182"/>
      <c r="AH851" s="182"/>
      <c r="AI851" s="182"/>
      <c r="AJ851" s="182"/>
      <c r="AK851" s="182"/>
      <c r="AL851" s="182"/>
      <c r="AM851" s="182"/>
      <c r="AN851" s="182"/>
      <c r="AO851" s="182"/>
      <c r="AP851" s="182"/>
    </row>
    <row r="852" spans="1:42" ht="12.75" customHeight="1" x14ac:dyDescent="0.2">
      <c r="A852" s="182"/>
      <c r="B852" s="182"/>
      <c r="C852" s="183"/>
      <c r="D852" s="182"/>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c r="AA852" s="182"/>
      <c r="AB852" s="182"/>
      <c r="AC852" s="182"/>
      <c r="AD852" s="182"/>
      <c r="AE852" s="182"/>
      <c r="AF852" s="182"/>
      <c r="AG852" s="182"/>
      <c r="AH852" s="182"/>
      <c r="AI852" s="182"/>
      <c r="AJ852" s="182"/>
      <c r="AK852" s="182"/>
      <c r="AL852" s="182"/>
      <c r="AM852" s="182"/>
      <c r="AN852" s="182"/>
      <c r="AO852" s="182"/>
      <c r="AP852" s="182"/>
    </row>
    <row r="853" spans="1:42" ht="12.75" customHeight="1" x14ac:dyDescent="0.2">
      <c r="A853" s="182"/>
      <c r="B853" s="182"/>
      <c r="C853" s="183"/>
      <c r="D853" s="1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c r="AA853" s="182"/>
      <c r="AB853" s="182"/>
      <c r="AC853" s="182"/>
      <c r="AD853" s="182"/>
      <c r="AE853" s="182"/>
      <c r="AF853" s="182"/>
      <c r="AG853" s="182"/>
      <c r="AH853" s="182"/>
      <c r="AI853" s="182"/>
      <c r="AJ853" s="182"/>
      <c r="AK853" s="182"/>
      <c r="AL853" s="182"/>
      <c r="AM853" s="182"/>
      <c r="AN853" s="182"/>
      <c r="AO853" s="182"/>
      <c r="AP853" s="182"/>
    </row>
    <row r="854" spans="1:42" ht="12.75" customHeight="1" x14ac:dyDescent="0.2">
      <c r="A854" s="182"/>
      <c r="B854" s="182"/>
      <c r="C854" s="183"/>
      <c r="D854" s="1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c r="AA854" s="182"/>
      <c r="AB854" s="182"/>
      <c r="AC854" s="182"/>
      <c r="AD854" s="182"/>
      <c r="AE854" s="182"/>
      <c r="AF854" s="182"/>
      <c r="AG854" s="182"/>
      <c r="AH854" s="182"/>
      <c r="AI854" s="182"/>
      <c r="AJ854" s="182"/>
      <c r="AK854" s="182"/>
      <c r="AL854" s="182"/>
      <c r="AM854" s="182"/>
      <c r="AN854" s="182"/>
      <c r="AO854" s="182"/>
      <c r="AP854" s="182"/>
    </row>
    <row r="855" spans="1:42" ht="12.75" customHeight="1" x14ac:dyDescent="0.2">
      <c r="A855" s="182"/>
      <c r="B855" s="182"/>
      <c r="C855" s="183"/>
      <c r="D855" s="1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c r="AA855" s="182"/>
      <c r="AB855" s="182"/>
      <c r="AC855" s="182"/>
      <c r="AD855" s="182"/>
      <c r="AE855" s="182"/>
      <c r="AF855" s="182"/>
      <c r="AG855" s="182"/>
      <c r="AH855" s="182"/>
      <c r="AI855" s="182"/>
      <c r="AJ855" s="182"/>
      <c r="AK855" s="182"/>
      <c r="AL855" s="182"/>
      <c r="AM855" s="182"/>
      <c r="AN855" s="182"/>
      <c r="AO855" s="182"/>
      <c r="AP855" s="182"/>
    </row>
    <row r="856" spans="1:42" ht="12.75" customHeight="1" x14ac:dyDescent="0.2">
      <c r="A856" s="182"/>
      <c r="B856" s="182"/>
      <c r="C856" s="183"/>
      <c r="D856" s="182"/>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c r="AA856" s="182"/>
      <c r="AB856" s="182"/>
      <c r="AC856" s="182"/>
      <c r="AD856" s="182"/>
      <c r="AE856" s="182"/>
      <c r="AF856" s="182"/>
      <c r="AG856" s="182"/>
      <c r="AH856" s="182"/>
      <c r="AI856" s="182"/>
      <c r="AJ856" s="182"/>
      <c r="AK856" s="182"/>
      <c r="AL856" s="182"/>
      <c r="AM856" s="182"/>
      <c r="AN856" s="182"/>
      <c r="AO856" s="182"/>
      <c r="AP856" s="182"/>
    </row>
    <row r="857" spans="1:42" ht="12.75" customHeight="1" x14ac:dyDescent="0.2">
      <c r="A857" s="182"/>
      <c r="B857" s="182"/>
      <c r="C857" s="183"/>
      <c r="D857" s="182"/>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c r="AA857" s="182"/>
      <c r="AB857" s="182"/>
      <c r="AC857" s="182"/>
      <c r="AD857" s="182"/>
      <c r="AE857" s="182"/>
      <c r="AF857" s="182"/>
      <c r="AG857" s="182"/>
      <c r="AH857" s="182"/>
      <c r="AI857" s="182"/>
      <c r="AJ857" s="182"/>
      <c r="AK857" s="182"/>
      <c r="AL857" s="182"/>
      <c r="AM857" s="182"/>
      <c r="AN857" s="182"/>
      <c r="AO857" s="182"/>
      <c r="AP857" s="182"/>
    </row>
    <row r="858" spans="1:42" ht="12.75" customHeight="1" x14ac:dyDescent="0.2">
      <c r="A858" s="182"/>
      <c r="B858" s="182"/>
      <c r="C858" s="183"/>
      <c r="D858" s="182"/>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c r="AA858" s="182"/>
      <c r="AB858" s="182"/>
      <c r="AC858" s="182"/>
      <c r="AD858" s="182"/>
      <c r="AE858" s="182"/>
      <c r="AF858" s="182"/>
      <c r="AG858" s="182"/>
      <c r="AH858" s="182"/>
      <c r="AI858" s="182"/>
      <c r="AJ858" s="182"/>
      <c r="AK858" s="182"/>
      <c r="AL858" s="182"/>
      <c r="AM858" s="182"/>
      <c r="AN858" s="182"/>
      <c r="AO858" s="182"/>
      <c r="AP858" s="182"/>
    </row>
    <row r="859" spans="1:42" ht="12.75" customHeight="1" x14ac:dyDescent="0.2">
      <c r="A859" s="182"/>
      <c r="B859" s="182"/>
      <c r="C859" s="183"/>
      <c r="D859" s="182"/>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c r="AA859" s="182"/>
      <c r="AB859" s="182"/>
      <c r="AC859" s="182"/>
      <c r="AD859" s="182"/>
      <c r="AE859" s="182"/>
      <c r="AF859" s="182"/>
      <c r="AG859" s="182"/>
      <c r="AH859" s="182"/>
      <c r="AI859" s="182"/>
      <c r="AJ859" s="182"/>
      <c r="AK859" s="182"/>
      <c r="AL859" s="182"/>
      <c r="AM859" s="182"/>
      <c r="AN859" s="182"/>
      <c r="AO859" s="182"/>
      <c r="AP859" s="182"/>
    </row>
    <row r="860" spans="1:42" ht="12.75" customHeight="1" x14ac:dyDescent="0.2">
      <c r="A860" s="182"/>
      <c r="B860" s="182"/>
      <c r="C860" s="183"/>
      <c r="D860" s="182"/>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c r="AA860" s="182"/>
      <c r="AB860" s="182"/>
      <c r="AC860" s="182"/>
      <c r="AD860" s="182"/>
      <c r="AE860" s="182"/>
      <c r="AF860" s="182"/>
      <c r="AG860" s="182"/>
      <c r="AH860" s="182"/>
      <c r="AI860" s="182"/>
      <c r="AJ860" s="182"/>
      <c r="AK860" s="182"/>
      <c r="AL860" s="182"/>
      <c r="AM860" s="182"/>
      <c r="AN860" s="182"/>
      <c r="AO860" s="182"/>
      <c r="AP860" s="182"/>
    </row>
    <row r="861" spans="1:42" ht="12.75" customHeight="1" x14ac:dyDescent="0.2">
      <c r="A861" s="182"/>
      <c r="B861" s="182"/>
      <c r="C861" s="183"/>
      <c r="D861" s="182"/>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c r="AA861" s="182"/>
      <c r="AB861" s="182"/>
      <c r="AC861" s="182"/>
      <c r="AD861" s="182"/>
      <c r="AE861" s="182"/>
      <c r="AF861" s="182"/>
      <c r="AG861" s="182"/>
      <c r="AH861" s="182"/>
      <c r="AI861" s="182"/>
      <c r="AJ861" s="182"/>
      <c r="AK861" s="182"/>
      <c r="AL861" s="182"/>
      <c r="AM861" s="182"/>
      <c r="AN861" s="182"/>
      <c r="AO861" s="182"/>
      <c r="AP861" s="182"/>
    </row>
    <row r="862" spans="1:42" ht="12.75" customHeight="1" x14ac:dyDescent="0.2">
      <c r="A862" s="182"/>
      <c r="B862" s="182"/>
      <c r="C862" s="183"/>
      <c r="D862" s="1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c r="AA862" s="182"/>
      <c r="AB862" s="182"/>
      <c r="AC862" s="182"/>
      <c r="AD862" s="182"/>
      <c r="AE862" s="182"/>
      <c r="AF862" s="182"/>
      <c r="AG862" s="182"/>
      <c r="AH862" s="182"/>
      <c r="AI862" s="182"/>
      <c r="AJ862" s="182"/>
      <c r="AK862" s="182"/>
      <c r="AL862" s="182"/>
      <c r="AM862" s="182"/>
      <c r="AN862" s="182"/>
      <c r="AO862" s="182"/>
      <c r="AP862" s="182"/>
    </row>
    <row r="863" spans="1:42" ht="12.75" customHeight="1" x14ac:dyDescent="0.2">
      <c r="A863" s="182"/>
      <c r="B863" s="182"/>
      <c r="C863" s="183"/>
      <c r="D863" s="182"/>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c r="AA863" s="182"/>
      <c r="AB863" s="182"/>
      <c r="AC863" s="182"/>
      <c r="AD863" s="182"/>
      <c r="AE863" s="182"/>
      <c r="AF863" s="182"/>
      <c r="AG863" s="182"/>
      <c r="AH863" s="182"/>
      <c r="AI863" s="182"/>
      <c r="AJ863" s="182"/>
      <c r="AK863" s="182"/>
      <c r="AL863" s="182"/>
      <c r="AM863" s="182"/>
      <c r="AN863" s="182"/>
      <c r="AO863" s="182"/>
      <c r="AP863" s="182"/>
    </row>
    <row r="864" spans="1:42" ht="12.75" customHeight="1" x14ac:dyDescent="0.2">
      <c r="A864" s="182"/>
      <c r="B864" s="182"/>
      <c r="C864" s="183"/>
      <c r="D864" s="182"/>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c r="AA864" s="182"/>
      <c r="AB864" s="182"/>
      <c r="AC864" s="182"/>
      <c r="AD864" s="182"/>
      <c r="AE864" s="182"/>
      <c r="AF864" s="182"/>
      <c r="AG864" s="182"/>
      <c r="AH864" s="182"/>
      <c r="AI864" s="182"/>
      <c r="AJ864" s="182"/>
      <c r="AK864" s="182"/>
      <c r="AL864" s="182"/>
      <c r="AM864" s="182"/>
      <c r="AN864" s="182"/>
      <c r="AO864" s="182"/>
      <c r="AP864" s="182"/>
    </row>
    <row r="865" spans="1:42" ht="12.75" customHeight="1" x14ac:dyDescent="0.2">
      <c r="A865" s="182"/>
      <c r="B865" s="182"/>
      <c r="C865" s="183"/>
      <c r="D865" s="182"/>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c r="AA865" s="182"/>
      <c r="AB865" s="182"/>
      <c r="AC865" s="182"/>
      <c r="AD865" s="182"/>
      <c r="AE865" s="182"/>
      <c r="AF865" s="182"/>
      <c r="AG865" s="182"/>
      <c r="AH865" s="182"/>
      <c r="AI865" s="182"/>
      <c r="AJ865" s="182"/>
      <c r="AK865" s="182"/>
      <c r="AL865" s="182"/>
      <c r="AM865" s="182"/>
      <c r="AN865" s="182"/>
      <c r="AO865" s="182"/>
      <c r="AP865" s="182"/>
    </row>
    <row r="866" spans="1:42" ht="12.75" customHeight="1" x14ac:dyDescent="0.2">
      <c r="A866" s="182"/>
      <c r="B866" s="182"/>
      <c r="C866" s="183"/>
      <c r="D866" s="182"/>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c r="AA866" s="182"/>
      <c r="AB866" s="182"/>
      <c r="AC866" s="182"/>
      <c r="AD866" s="182"/>
      <c r="AE866" s="182"/>
      <c r="AF866" s="182"/>
      <c r="AG866" s="182"/>
      <c r="AH866" s="182"/>
      <c r="AI866" s="182"/>
      <c r="AJ866" s="182"/>
      <c r="AK866" s="182"/>
      <c r="AL866" s="182"/>
      <c r="AM866" s="182"/>
      <c r="AN866" s="182"/>
      <c r="AO866" s="182"/>
      <c r="AP866" s="182"/>
    </row>
    <row r="867" spans="1:42" ht="12.75" customHeight="1" x14ac:dyDescent="0.2">
      <c r="A867" s="182"/>
      <c r="B867" s="182"/>
      <c r="C867" s="183"/>
      <c r="D867" s="182"/>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c r="AA867" s="182"/>
      <c r="AB867" s="182"/>
      <c r="AC867" s="182"/>
      <c r="AD867" s="182"/>
      <c r="AE867" s="182"/>
      <c r="AF867" s="182"/>
      <c r="AG867" s="182"/>
      <c r="AH867" s="182"/>
      <c r="AI867" s="182"/>
      <c r="AJ867" s="182"/>
      <c r="AK867" s="182"/>
      <c r="AL867" s="182"/>
      <c r="AM867" s="182"/>
      <c r="AN867" s="182"/>
      <c r="AO867" s="182"/>
      <c r="AP867" s="182"/>
    </row>
    <row r="868" spans="1:42" ht="12.75" customHeight="1" x14ac:dyDescent="0.2">
      <c r="A868" s="182"/>
      <c r="B868" s="182"/>
      <c r="C868" s="183"/>
      <c r="D868" s="182"/>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c r="AA868" s="182"/>
      <c r="AB868" s="182"/>
      <c r="AC868" s="182"/>
      <c r="AD868" s="182"/>
      <c r="AE868" s="182"/>
      <c r="AF868" s="182"/>
      <c r="AG868" s="182"/>
      <c r="AH868" s="182"/>
      <c r="AI868" s="182"/>
      <c r="AJ868" s="182"/>
      <c r="AK868" s="182"/>
      <c r="AL868" s="182"/>
      <c r="AM868" s="182"/>
      <c r="AN868" s="182"/>
      <c r="AO868" s="182"/>
      <c r="AP868" s="182"/>
    </row>
    <row r="869" spans="1:42" ht="12.75" customHeight="1" x14ac:dyDescent="0.2">
      <c r="A869" s="182"/>
      <c r="B869" s="182"/>
      <c r="C869" s="183"/>
      <c r="D869" s="182"/>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c r="AA869" s="182"/>
      <c r="AB869" s="182"/>
      <c r="AC869" s="182"/>
      <c r="AD869" s="182"/>
      <c r="AE869" s="182"/>
      <c r="AF869" s="182"/>
      <c r="AG869" s="182"/>
      <c r="AH869" s="182"/>
      <c r="AI869" s="182"/>
      <c r="AJ869" s="182"/>
      <c r="AK869" s="182"/>
      <c r="AL869" s="182"/>
      <c r="AM869" s="182"/>
      <c r="AN869" s="182"/>
      <c r="AO869" s="182"/>
      <c r="AP869" s="182"/>
    </row>
    <row r="870" spans="1:42" ht="12.75" customHeight="1" x14ac:dyDescent="0.2">
      <c r="A870" s="182"/>
      <c r="B870" s="182"/>
      <c r="C870" s="183"/>
      <c r="D870" s="182"/>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c r="AA870" s="182"/>
      <c r="AB870" s="182"/>
      <c r="AC870" s="182"/>
      <c r="AD870" s="182"/>
      <c r="AE870" s="182"/>
      <c r="AF870" s="182"/>
      <c r="AG870" s="182"/>
      <c r="AH870" s="182"/>
      <c r="AI870" s="182"/>
      <c r="AJ870" s="182"/>
      <c r="AK870" s="182"/>
      <c r="AL870" s="182"/>
      <c r="AM870" s="182"/>
      <c r="AN870" s="182"/>
      <c r="AO870" s="182"/>
      <c r="AP870" s="182"/>
    </row>
    <row r="871" spans="1:42" ht="12.75" customHeight="1" x14ac:dyDescent="0.2">
      <c r="A871" s="182"/>
      <c r="B871" s="182"/>
      <c r="C871" s="183"/>
      <c r="D871" s="182"/>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c r="AA871" s="182"/>
      <c r="AB871" s="182"/>
      <c r="AC871" s="182"/>
      <c r="AD871" s="182"/>
      <c r="AE871" s="182"/>
      <c r="AF871" s="182"/>
      <c r="AG871" s="182"/>
      <c r="AH871" s="182"/>
      <c r="AI871" s="182"/>
      <c r="AJ871" s="182"/>
      <c r="AK871" s="182"/>
      <c r="AL871" s="182"/>
      <c r="AM871" s="182"/>
      <c r="AN871" s="182"/>
      <c r="AO871" s="182"/>
      <c r="AP871" s="182"/>
    </row>
    <row r="872" spans="1:42" ht="12.75" customHeight="1" x14ac:dyDescent="0.2">
      <c r="A872" s="182"/>
      <c r="B872" s="182"/>
      <c r="C872" s="183"/>
      <c r="D872" s="182"/>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c r="AA872" s="182"/>
      <c r="AB872" s="182"/>
      <c r="AC872" s="182"/>
      <c r="AD872" s="182"/>
      <c r="AE872" s="182"/>
      <c r="AF872" s="182"/>
      <c r="AG872" s="182"/>
      <c r="AH872" s="182"/>
      <c r="AI872" s="182"/>
      <c r="AJ872" s="182"/>
      <c r="AK872" s="182"/>
      <c r="AL872" s="182"/>
      <c r="AM872" s="182"/>
      <c r="AN872" s="182"/>
      <c r="AO872" s="182"/>
      <c r="AP872" s="182"/>
    </row>
    <row r="873" spans="1:42" ht="12.75" customHeight="1" x14ac:dyDescent="0.2">
      <c r="A873" s="182"/>
      <c r="B873" s="182"/>
      <c r="C873" s="183"/>
      <c r="D873" s="182"/>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c r="AA873" s="182"/>
      <c r="AB873" s="182"/>
      <c r="AC873" s="182"/>
      <c r="AD873" s="182"/>
      <c r="AE873" s="182"/>
      <c r="AF873" s="182"/>
      <c r="AG873" s="182"/>
      <c r="AH873" s="182"/>
      <c r="AI873" s="182"/>
      <c r="AJ873" s="182"/>
      <c r="AK873" s="182"/>
      <c r="AL873" s="182"/>
      <c r="AM873" s="182"/>
      <c r="AN873" s="182"/>
      <c r="AO873" s="182"/>
      <c r="AP873" s="182"/>
    </row>
    <row r="874" spans="1:42" ht="12.75" customHeight="1" x14ac:dyDescent="0.2">
      <c r="A874" s="182"/>
      <c r="B874" s="182"/>
      <c r="C874" s="183"/>
      <c r="D874" s="182"/>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c r="AA874" s="182"/>
      <c r="AB874" s="182"/>
      <c r="AC874" s="182"/>
      <c r="AD874" s="182"/>
      <c r="AE874" s="182"/>
      <c r="AF874" s="182"/>
      <c r="AG874" s="182"/>
      <c r="AH874" s="182"/>
      <c r="AI874" s="182"/>
      <c r="AJ874" s="182"/>
      <c r="AK874" s="182"/>
      <c r="AL874" s="182"/>
      <c r="AM874" s="182"/>
      <c r="AN874" s="182"/>
      <c r="AO874" s="182"/>
      <c r="AP874" s="182"/>
    </row>
    <row r="875" spans="1:42" ht="12.75" customHeight="1" x14ac:dyDescent="0.2">
      <c r="A875" s="182"/>
      <c r="B875" s="182"/>
      <c r="C875" s="183"/>
      <c r="D875" s="182"/>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c r="AA875" s="182"/>
      <c r="AB875" s="182"/>
      <c r="AC875" s="182"/>
      <c r="AD875" s="182"/>
      <c r="AE875" s="182"/>
      <c r="AF875" s="182"/>
      <c r="AG875" s="182"/>
      <c r="AH875" s="182"/>
      <c r="AI875" s="182"/>
      <c r="AJ875" s="182"/>
      <c r="AK875" s="182"/>
      <c r="AL875" s="182"/>
      <c r="AM875" s="182"/>
      <c r="AN875" s="182"/>
      <c r="AO875" s="182"/>
      <c r="AP875" s="182"/>
    </row>
    <row r="876" spans="1:42" ht="12.75" customHeight="1" x14ac:dyDescent="0.2">
      <c r="A876" s="182"/>
      <c r="B876" s="182"/>
      <c r="C876" s="183"/>
      <c r="D876" s="182"/>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c r="AA876" s="182"/>
      <c r="AB876" s="182"/>
      <c r="AC876" s="182"/>
      <c r="AD876" s="182"/>
      <c r="AE876" s="182"/>
      <c r="AF876" s="182"/>
      <c r="AG876" s="182"/>
      <c r="AH876" s="182"/>
      <c r="AI876" s="182"/>
      <c r="AJ876" s="182"/>
      <c r="AK876" s="182"/>
      <c r="AL876" s="182"/>
      <c r="AM876" s="182"/>
      <c r="AN876" s="182"/>
      <c r="AO876" s="182"/>
      <c r="AP876" s="182"/>
    </row>
    <row r="877" spans="1:42" ht="12.75" customHeight="1" x14ac:dyDescent="0.2">
      <c r="A877" s="182"/>
      <c r="B877" s="182"/>
      <c r="C877" s="183"/>
      <c r="D877" s="182"/>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c r="AA877" s="182"/>
      <c r="AB877" s="182"/>
      <c r="AC877" s="182"/>
      <c r="AD877" s="182"/>
      <c r="AE877" s="182"/>
      <c r="AF877" s="182"/>
      <c r="AG877" s="182"/>
      <c r="AH877" s="182"/>
      <c r="AI877" s="182"/>
      <c r="AJ877" s="182"/>
      <c r="AK877" s="182"/>
      <c r="AL877" s="182"/>
      <c r="AM877" s="182"/>
      <c r="AN877" s="182"/>
      <c r="AO877" s="182"/>
      <c r="AP877" s="182"/>
    </row>
    <row r="878" spans="1:42" ht="12.75" customHeight="1" x14ac:dyDescent="0.2">
      <c r="A878" s="182"/>
      <c r="B878" s="182"/>
      <c r="C878" s="183"/>
      <c r="D878" s="182"/>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c r="AA878" s="182"/>
      <c r="AB878" s="182"/>
      <c r="AC878" s="182"/>
      <c r="AD878" s="182"/>
      <c r="AE878" s="182"/>
      <c r="AF878" s="182"/>
      <c r="AG878" s="182"/>
      <c r="AH878" s="182"/>
      <c r="AI878" s="182"/>
      <c r="AJ878" s="182"/>
      <c r="AK878" s="182"/>
      <c r="AL878" s="182"/>
      <c r="AM878" s="182"/>
      <c r="AN878" s="182"/>
      <c r="AO878" s="182"/>
      <c r="AP878" s="182"/>
    </row>
    <row r="879" spans="1:42" ht="12.75" customHeight="1" x14ac:dyDescent="0.2">
      <c r="A879" s="182"/>
      <c r="B879" s="182"/>
      <c r="C879" s="183"/>
      <c r="D879" s="182"/>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c r="AA879" s="182"/>
      <c r="AB879" s="182"/>
      <c r="AC879" s="182"/>
      <c r="AD879" s="182"/>
      <c r="AE879" s="182"/>
      <c r="AF879" s="182"/>
      <c r="AG879" s="182"/>
      <c r="AH879" s="182"/>
      <c r="AI879" s="182"/>
      <c r="AJ879" s="182"/>
      <c r="AK879" s="182"/>
      <c r="AL879" s="182"/>
      <c r="AM879" s="182"/>
      <c r="AN879" s="182"/>
      <c r="AO879" s="182"/>
      <c r="AP879" s="182"/>
    </row>
    <row r="880" spans="1:42" ht="12.75" customHeight="1" x14ac:dyDescent="0.2">
      <c r="A880" s="182"/>
      <c r="B880" s="182"/>
      <c r="C880" s="183"/>
      <c r="D880" s="182"/>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c r="AA880" s="182"/>
      <c r="AB880" s="182"/>
      <c r="AC880" s="182"/>
      <c r="AD880" s="182"/>
      <c r="AE880" s="182"/>
      <c r="AF880" s="182"/>
      <c r="AG880" s="182"/>
      <c r="AH880" s="182"/>
      <c r="AI880" s="182"/>
      <c r="AJ880" s="182"/>
      <c r="AK880" s="182"/>
      <c r="AL880" s="182"/>
      <c r="AM880" s="182"/>
      <c r="AN880" s="182"/>
      <c r="AO880" s="182"/>
      <c r="AP880" s="182"/>
    </row>
    <row r="881" spans="1:42" ht="12.75" customHeight="1" x14ac:dyDescent="0.2">
      <c r="A881" s="182"/>
      <c r="B881" s="182"/>
      <c r="C881" s="183"/>
      <c r="D881" s="182"/>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c r="AA881" s="182"/>
      <c r="AB881" s="182"/>
      <c r="AC881" s="182"/>
      <c r="AD881" s="182"/>
      <c r="AE881" s="182"/>
      <c r="AF881" s="182"/>
      <c r="AG881" s="182"/>
      <c r="AH881" s="182"/>
      <c r="AI881" s="182"/>
      <c r="AJ881" s="182"/>
      <c r="AK881" s="182"/>
      <c r="AL881" s="182"/>
      <c r="AM881" s="182"/>
      <c r="AN881" s="182"/>
      <c r="AO881" s="182"/>
      <c r="AP881" s="182"/>
    </row>
    <row r="882" spans="1:42" ht="12.75" customHeight="1" x14ac:dyDescent="0.2">
      <c r="A882" s="182"/>
      <c r="B882" s="182"/>
      <c r="C882" s="183"/>
      <c r="D882" s="182"/>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c r="AA882" s="182"/>
      <c r="AB882" s="182"/>
      <c r="AC882" s="182"/>
      <c r="AD882" s="182"/>
      <c r="AE882" s="182"/>
      <c r="AF882" s="182"/>
      <c r="AG882" s="182"/>
      <c r="AH882" s="182"/>
      <c r="AI882" s="182"/>
      <c r="AJ882" s="182"/>
      <c r="AK882" s="182"/>
      <c r="AL882" s="182"/>
      <c r="AM882" s="182"/>
      <c r="AN882" s="182"/>
      <c r="AO882" s="182"/>
      <c r="AP882" s="182"/>
    </row>
    <row r="883" spans="1:42" ht="12.75" customHeight="1" x14ac:dyDescent="0.2">
      <c r="A883" s="182"/>
      <c r="B883" s="182"/>
      <c r="C883" s="183"/>
      <c r="D883" s="182"/>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c r="AA883" s="182"/>
      <c r="AB883" s="182"/>
      <c r="AC883" s="182"/>
      <c r="AD883" s="182"/>
      <c r="AE883" s="182"/>
      <c r="AF883" s="182"/>
      <c r="AG883" s="182"/>
      <c r="AH883" s="182"/>
      <c r="AI883" s="182"/>
      <c r="AJ883" s="182"/>
      <c r="AK883" s="182"/>
      <c r="AL883" s="182"/>
      <c r="AM883" s="182"/>
      <c r="AN883" s="182"/>
      <c r="AO883" s="182"/>
      <c r="AP883" s="182"/>
    </row>
    <row r="884" spans="1:42" ht="12.75" customHeight="1" x14ac:dyDescent="0.2">
      <c r="A884" s="182"/>
      <c r="B884" s="182"/>
      <c r="C884" s="183"/>
      <c r="D884" s="182"/>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c r="AA884" s="182"/>
      <c r="AB884" s="182"/>
      <c r="AC884" s="182"/>
      <c r="AD884" s="182"/>
      <c r="AE884" s="182"/>
      <c r="AF884" s="182"/>
      <c r="AG884" s="182"/>
      <c r="AH884" s="182"/>
      <c r="AI884" s="182"/>
      <c r="AJ884" s="182"/>
      <c r="AK884" s="182"/>
      <c r="AL884" s="182"/>
      <c r="AM884" s="182"/>
      <c r="AN884" s="182"/>
      <c r="AO884" s="182"/>
      <c r="AP884" s="182"/>
    </row>
    <row r="885" spans="1:42" ht="12.75" customHeight="1" x14ac:dyDescent="0.2">
      <c r="A885" s="182"/>
      <c r="B885" s="182"/>
      <c r="C885" s="183"/>
      <c r="D885" s="182"/>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c r="AA885" s="182"/>
      <c r="AB885" s="182"/>
      <c r="AC885" s="182"/>
      <c r="AD885" s="182"/>
      <c r="AE885" s="182"/>
      <c r="AF885" s="182"/>
      <c r="AG885" s="182"/>
      <c r="AH885" s="182"/>
      <c r="AI885" s="182"/>
      <c r="AJ885" s="182"/>
      <c r="AK885" s="182"/>
      <c r="AL885" s="182"/>
      <c r="AM885" s="182"/>
      <c r="AN885" s="182"/>
      <c r="AO885" s="182"/>
      <c r="AP885" s="182"/>
    </row>
    <row r="886" spans="1:42" ht="12.75" customHeight="1" x14ac:dyDescent="0.2">
      <c r="A886" s="182"/>
      <c r="B886" s="182"/>
      <c r="C886" s="183"/>
      <c r="D886" s="182"/>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c r="AA886" s="182"/>
      <c r="AB886" s="182"/>
      <c r="AC886" s="182"/>
      <c r="AD886" s="182"/>
      <c r="AE886" s="182"/>
      <c r="AF886" s="182"/>
      <c r="AG886" s="182"/>
      <c r="AH886" s="182"/>
      <c r="AI886" s="182"/>
      <c r="AJ886" s="182"/>
      <c r="AK886" s="182"/>
      <c r="AL886" s="182"/>
      <c r="AM886" s="182"/>
      <c r="AN886" s="182"/>
      <c r="AO886" s="182"/>
      <c r="AP886" s="182"/>
    </row>
    <row r="887" spans="1:42" ht="12.75" customHeight="1" x14ac:dyDescent="0.2">
      <c r="A887" s="182"/>
      <c r="B887" s="182"/>
      <c r="C887" s="183"/>
      <c r="D887" s="182"/>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c r="AA887" s="182"/>
      <c r="AB887" s="182"/>
      <c r="AC887" s="182"/>
      <c r="AD887" s="182"/>
      <c r="AE887" s="182"/>
      <c r="AF887" s="182"/>
      <c r="AG887" s="182"/>
      <c r="AH887" s="182"/>
      <c r="AI887" s="182"/>
      <c r="AJ887" s="182"/>
      <c r="AK887" s="182"/>
      <c r="AL887" s="182"/>
      <c r="AM887" s="182"/>
      <c r="AN887" s="182"/>
      <c r="AO887" s="182"/>
      <c r="AP887" s="182"/>
    </row>
    <row r="888" spans="1:42" ht="12.75" customHeight="1" x14ac:dyDescent="0.2">
      <c r="A888" s="182"/>
      <c r="B888" s="182"/>
      <c r="C888" s="183"/>
      <c r="D888" s="182"/>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c r="AA888" s="182"/>
      <c r="AB888" s="182"/>
      <c r="AC888" s="182"/>
      <c r="AD888" s="182"/>
      <c r="AE888" s="182"/>
      <c r="AF888" s="182"/>
      <c r="AG888" s="182"/>
      <c r="AH888" s="182"/>
      <c r="AI888" s="182"/>
      <c r="AJ888" s="182"/>
      <c r="AK888" s="182"/>
      <c r="AL888" s="182"/>
      <c r="AM888" s="182"/>
      <c r="AN888" s="182"/>
      <c r="AO888" s="182"/>
      <c r="AP888" s="182"/>
    </row>
    <row r="889" spans="1:42" ht="12.75" customHeight="1" x14ac:dyDescent="0.2">
      <c r="A889" s="182"/>
      <c r="B889" s="182"/>
      <c r="C889" s="183"/>
      <c r="D889" s="182"/>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c r="AA889" s="182"/>
      <c r="AB889" s="182"/>
      <c r="AC889" s="182"/>
      <c r="AD889" s="182"/>
      <c r="AE889" s="182"/>
      <c r="AF889" s="182"/>
      <c r="AG889" s="182"/>
      <c r="AH889" s="182"/>
      <c r="AI889" s="182"/>
      <c r="AJ889" s="182"/>
      <c r="AK889" s="182"/>
      <c r="AL889" s="182"/>
      <c r="AM889" s="182"/>
      <c r="AN889" s="182"/>
      <c r="AO889" s="182"/>
      <c r="AP889" s="182"/>
    </row>
    <row r="890" spans="1:42" ht="12.75" customHeight="1" x14ac:dyDescent="0.2">
      <c r="A890" s="182"/>
      <c r="B890" s="182"/>
      <c r="C890" s="183"/>
      <c r="D890" s="182"/>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c r="AA890" s="182"/>
      <c r="AB890" s="182"/>
      <c r="AC890" s="182"/>
      <c r="AD890" s="182"/>
      <c r="AE890" s="182"/>
      <c r="AF890" s="182"/>
      <c r="AG890" s="182"/>
      <c r="AH890" s="182"/>
      <c r="AI890" s="182"/>
      <c r="AJ890" s="182"/>
      <c r="AK890" s="182"/>
      <c r="AL890" s="182"/>
      <c r="AM890" s="182"/>
      <c r="AN890" s="182"/>
      <c r="AO890" s="182"/>
      <c r="AP890" s="182"/>
    </row>
    <row r="891" spans="1:42" ht="12.75" customHeight="1" x14ac:dyDescent="0.2">
      <c r="A891" s="182"/>
      <c r="B891" s="182"/>
      <c r="C891" s="183"/>
      <c r="D891" s="182"/>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c r="AA891" s="182"/>
      <c r="AB891" s="182"/>
      <c r="AC891" s="182"/>
      <c r="AD891" s="182"/>
      <c r="AE891" s="182"/>
      <c r="AF891" s="182"/>
      <c r="AG891" s="182"/>
      <c r="AH891" s="182"/>
      <c r="AI891" s="182"/>
      <c r="AJ891" s="182"/>
      <c r="AK891" s="182"/>
      <c r="AL891" s="182"/>
      <c r="AM891" s="182"/>
      <c r="AN891" s="182"/>
      <c r="AO891" s="182"/>
      <c r="AP891" s="182"/>
    </row>
    <row r="892" spans="1:42" ht="12.75" customHeight="1" x14ac:dyDescent="0.2">
      <c r="A892" s="182"/>
      <c r="B892" s="182"/>
      <c r="C892" s="183"/>
      <c r="D892" s="182"/>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c r="AA892" s="182"/>
      <c r="AB892" s="182"/>
      <c r="AC892" s="182"/>
      <c r="AD892" s="182"/>
      <c r="AE892" s="182"/>
      <c r="AF892" s="182"/>
      <c r="AG892" s="182"/>
      <c r="AH892" s="182"/>
      <c r="AI892" s="182"/>
      <c r="AJ892" s="182"/>
      <c r="AK892" s="182"/>
      <c r="AL892" s="182"/>
      <c r="AM892" s="182"/>
      <c r="AN892" s="182"/>
      <c r="AO892" s="182"/>
      <c r="AP892" s="182"/>
    </row>
    <row r="893" spans="1:42" ht="12.75" customHeight="1" x14ac:dyDescent="0.2">
      <c r="A893" s="182"/>
      <c r="B893" s="182"/>
      <c r="C893" s="183"/>
      <c r="D893" s="182"/>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c r="AA893" s="182"/>
      <c r="AB893" s="182"/>
      <c r="AC893" s="182"/>
      <c r="AD893" s="182"/>
      <c r="AE893" s="182"/>
      <c r="AF893" s="182"/>
      <c r="AG893" s="182"/>
      <c r="AH893" s="182"/>
      <c r="AI893" s="182"/>
      <c r="AJ893" s="182"/>
      <c r="AK893" s="182"/>
      <c r="AL893" s="182"/>
      <c r="AM893" s="182"/>
      <c r="AN893" s="182"/>
      <c r="AO893" s="182"/>
      <c r="AP893" s="182"/>
    </row>
    <row r="894" spans="1:42" ht="12.75" customHeight="1" x14ac:dyDescent="0.2">
      <c r="A894" s="182"/>
      <c r="B894" s="182"/>
      <c r="C894" s="183"/>
      <c r="D894" s="182"/>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c r="AA894" s="182"/>
      <c r="AB894" s="182"/>
      <c r="AC894" s="182"/>
      <c r="AD894" s="182"/>
      <c r="AE894" s="182"/>
      <c r="AF894" s="182"/>
      <c r="AG894" s="182"/>
      <c r="AH894" s="182"/>
      <c r="AI894" s="182"/>
      <c r="AJ894" s="182"/>
      <c r="AK894" s="182"/>
      <c r="AL894" s="182"/>
      <c r="AM894" s="182"/>
      <c r="AN894" s="182"/>
      <c r="AO894" s="182"/>
      <c r="AP894" s="182"/>
    </row>
    <row r="895" spans="1:42" ht="12.75" customHeight="1" x14ac:dyDescent="0.2">
      <c r="A895" s="182"/>
      <c r="B895" s="182"/>
      <c r="C895" s="183"/>
      <c r="D895" s="1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c r="AA895" s="182"/>
      <c r="AB895" s="182"/>
      <c r="AC895" s="182"/>
      <c r="AD895" s="182"/>
      <c r="AE895" s="182"/>
      <c r="AF895" s="182"/>
      <c r="AG895" s="182"/>
      <c r="AH895" s="182"/>
      <c r="AI895" s="182"/>
      <c r="AJ895" s="182"/>
      <c r="AK895" s="182"/>
      <c r="AL895" s="182"/>
      <c r="AM895" s="182"/>
      <c r="AN895" s="182"/>
      <c r="AO895" s="182"/>
      <c r="AP895" s="182"/>
    </row>
    <row r="896" spans="1:42" ht="12.75" customHeight="1" x14ac:dyDescent="0.2">
      <c r="A896" s="182"/>
      <c r="B896" s="182"/>
      <c r="C896" s="183"/>
      <c r="D896" s="182"/>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c r="AA896" s="182"/>
      <c r="AB896" s="182"/>
      <c r="AC896" s="182"/>
      <c r="AD896" s="182"/>
      <c r="AE896" s="182"/>
      <c r="AF896" s="182"/>
      <c r="AG896" s="182"/>
      <c r="AH896" s="182"/>
      <c r="AI896" s="182"/>
      <c r="AJ896" s="182"/>
      <c r="AK896" s="182"/>
      <c r="AL896" s="182"/>
      <c r="AM896" s="182"/>
      <c r="AN896" s="182"/>
      <c r="AO896" s="182"/>
      <c r="AP896" s="182"/>
    </row>
    <row r="897" spans="1:42" ht="12.75" customHeight="1" x14ac:dyDescent="0.2">
      <c r="A897" s="182"/>
      <c r="B897" s="182"/>
      <c r="C897" s="183"/>
      <c r="D897" s="182"/>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c r="AA897" s="182"/>
      <c r="AB897" s="182"/>
      <c r="AC897" s="182"/>
      <c r="AD897" s="182"/>
      <c r="AE897" s="182"/>
      <c r="AF897" s="182"/>
      <c r="AG897" s="182"/>
      <c r="AH897" s="182"/>
      <c r="AI897" s="182"/>
      <c r="AJ897" s="182"/>
      <c r="AK897" s="182"/>
      <c r="AL897" s="182"/>
      <c r="AM897" s="182"/>
      <c r="AN897" s="182"/>
      <c r="AO897" s="182"/>
      <c r="AP897" s="182"/>
    </row>
    <row r="898" spans="1:42" ht="12.75" customHeight="1" x14ac:dyDescent="0.2">
      <c r="A898" s="182"/>
      <c r="B898" s="182"/>
      <c r="C898" s="183"/>
      <c r="D898" s="182"/>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c r="AA898" s="182"/>
      <c r="AB898" s="182"/>
      <c r="AC898" s="182"/>
      <c r="AD898" s="182"/>
      <c r="AE898" s="182"/>
      <c r="AF898" s="182"/>
      <c r="AG898" s="182"/>
      <c r="AH898" s="182"/>
      <c r="AI898" s="182"/>
      <c r="AJ898" s="182"/>
      <c r="AK898" s="182"/>
      <c r="AL898" s="182"/>
      <c r="AM898" s="182"/>
      <c r="AN898" s="182"/>
      <c r="AO898" s="182"/>
      <c r="AP898" s="182"/>
    </row>
    <row r="899" spans="1:42" ht="12.75" customHeight="1" x14ac:dyDescent="0.2">
      <c r="A899" s="182"/>
      <c r="B899" s="182"/>
      <c r="C899" s="183"/>
      <c r="D899" s="182"/>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c r="AA899" s="182"/>
      <c r="AB899" s="182"/>
      <c r="AC899" s="182"/>
      <c r="AD899" s="182"/>
      <c r="AE899" s="182"/>
      <c r="AF899" s="182"/>
      <c r="AG899" s="182"/>
      <c r="AH899" s="182"/>
      <c r="AI899" s="182"/>
      <c r="AJ899" s="182"/>
      <c r="AK899" s="182"/>
      <c r="AL899" s="182"/>
      <c r="AM899" s="182"/>
      <c r="AN899" s="182"/>
      <c r="AO899" s="182"/>
      <c r="AP899" s="182"/>
    </row>
    <row r="900" spans="1:42" ht="12.75" customHeight="1" x14ac:dyDescent="0.2">
      <c r="A900" s="182"/>
      <c r="B900" s="182"/>
      <c r="C900" s="183"/>
      <c r="D900" s="182"/>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c r="AA900" s="182"/>
      <c r="AB900" s="182"/>
      <c r="AC900" s="182"/>
      <c r="AD900" s="182"/>
      <c r="AE900" s="182"/>
      <c r="AF900" s="182"/>
      <c r="AG900" s="182"/>
      <c r="AH900" s="182"/>
      <c r="AI900" s="182"/>
      <c r="AJ900" s="182"/>
      <c r="AK900" s="182"/>
      <c r="AL900" s="182"/>
      <c r="AM900" s="182"/>
      <c r="AN900" s="182"/>
      <c r="AO900" s="182"/>
      <c r="AP900" s="182"/>
    </row>
    <row r="901" spans="1:42" ht="12.75" customHeight="1" x14ac:dyDescent="0.2">
      <c r="A901" s="182"/>
      <c r="B901" s="182"/>
      <c r="C901" s="183"/>
      <c r="D901" s="182"/>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c r="AA901" s="182"/>
      <c r="AB901" s="182"/>
      <c r="AC901" s="182"/>
      <c r="AD901" s="182"/>
      <c r="AE901" s="182"/>
      <c r="AF901" s="182"/>
      <c r="AG901" s="182"/>
      <c r="AH901" s="182"/>
      <c r="AI901" s="182"/>
      <c r="AJ901" s="182"/>
      <c r="AK901" s="182"/>
      <c r="AL901" s="182"/>
      <c r="AM901" s="182"/>
      <c r="AN901" s="182"/>
      <c r="AO901" s="182"/>
      <c r="AP901" s="182"/>
    </row>
    <row r="902" spans="1:42" ht="12.75" customHeight="1" x14ac:dyDescent="0.2">
      <c r="A902" s="182"/>
      <c r="B902" s="182"/>
      <c r="C902" s="183"/>
      <c r="D902" s="182"/>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c r="AA902" s="182"/>
      <c r="AB902" s="182"/>
      <c r="AC902" s="182"/>
      <c r="AD902" s="182"/>
      <c r="AE902" s="182"/>
      <c r="AF902" s="182"/>
      <c r="AG902" s="182"/>
      <c r="AH902" s="182"/>
      <c r="AI902" s="182"/>
      <c r="AJ902" s="182"/>
      <c r="AK902" s="182"/>
      <c r="AL902" s="182"/>
      <c r="AM902" s="182"/>
      <c r="AN902" s="182"/>
      <c r="AO902" s="182"/>
      <c r="AP902" s="182"/>
    </row>
    <row r="903" spans="1:42" ht="12.75" customHeight="1" x14ac:dyDescent="0.2">
      <c r="A903" s="182"/>
      <c r="B903" s="182"/>
      <c r="C903" s="183"/>
      <c r="D903" s="182"/>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c r="AA903" s="182"/>
      <c r="AB903" s="182"/>
      <c r="AC903" s="182"/>
      <c r="AD903" s="182"/>
      <c r="AE903" s="182"/>
      <c r="AF903" s="182"/>
      <c r="AG903" s="182"/>
      <c r="AH903" s="182"/>
      <c r="AI903" s="182"/>
      <c r="AJ903" s="182"/>
      <c r="AK903" s="182"/>
      <c r="AL903" s="182"/>
      <c r="AM903" s="182"/>
      <c r="AN903" s="182"/>
      <c r="AO903" s="182"/>
      <c r="AP903" s="182"/>
    </row>
    <row r="904" spans="1:42" ht="12.75" customHeight="1" x14ac:dyDescent="0.2">
      <c r="A904" s="182"/>
      <c r="B904" s="182"/>
      <c r="C904" s="183"/>
      <c r="D904" s="1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c r="AA904" s="182"/>
      <c r="AB904" s="182"/>
      <c r="AC904" s="182"/>
      <c r="AD904" s="182"/>
      <c r="AE904" s="182"/>
      <c r="AF904" s="182"/>
      <c r="AG904" s="182"/>
      <c r="AH904" s="182"/>
      <c r="AI904" s="182"/>
      <c r="AJ904" s="182"/>
      <c r="AK904" s="182"/>
      <c r="AL904" s="182"/>
      <c r="AM904" s="182"/>
      <c r="AN904" s="182"/>
      <c r="AO904" s="182"/>
      <c r="AP904" s="182"/>
    </row>
    <row r="905" spans="1:42" ht="12.75" customHeight="1" x14ac:dyDescent="0.2">
      <c r="A905" s="182"/>
      <c r="B905" s="182"/>
      <c r="C905" s="183"/>
      <c r="D905" s="1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c r="AA905" s="182"/>
      <c r="AB905" s="182"/>
      <c r="AC905" s="182"/>
      <c r="AD905" s="182"/>
      <c r="AE905" s="182"/>
      <c r="AF905" s="182"/>
      <c r="AG905" s="182"/>
      <c r="AH905" s="182"/>
      <c r="AI905" s="182"/>
      <c r="AJ905" s="182"/>
      <c r="AK905" s="182"/>
      <c r="AL905" s="182"/>
      <c r="AM905" s="182"/>
      <c r="AN905" s="182"/>
      <c r="AO905" s="182"/>
      <c r="AP905" s="182"/>
    </row>
    <row r="906" spans="1:42" ht="12.75" customHeight="1" x14ac:dyDescent="0.2">
      <c r="A906" s="182"/>
      <c r="B906" s="182"/>
      <c r="C906" s="183"/>
      <c r="D906" s="182"/>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c r="AA906" s="182"/>
      <c r="AB906" s="182"/>
      <c r="AC906" s="182"/>
      <c r="AD906" s="182"/>
      <c r="AE906" s="182"/>
      <c r="AF906" s="182"/>
      <c r="AG906" s="182"/>
      <c r="AH906" s="182"/>
      <c r="AI906" s="182"/>
      <c r="AJ906" s="182"/>
      <c r="AK906" s="182"/>
      <c r="AL906" s="182"/>
      <c r="AM906" s="182"/>
      <c r="AN906" s="182"/>
      <c r="AO906" s="182"/>
      <c r="AP906" s="182"/>
    </row>
    <row r="907" spans="1:42" ht="12.75" customHeight="1" x14ac:dyDescent="0.2">
      <c r="A907" s="182"/>
      <c r="B907" s="182"/>
      <c r="C907" s="183"/>
      <c r="D907" s="182"/>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c r="AA907" s="182"/>
      <c r="AB907" s="182"/>
      <c r="AC907" s="182"/>
      <c r="AD907" s="182"/>
      <c r="AE907" s="182"/>
      <c r="AF907" s="182"/>
      <c r="AG907" s="182"/>
      <c r="AH907" s="182"/>
      <c r="AI907" s="182"/>
      <c r="AJ907" s="182"/>
      <c r="AK907" s="182"/>
      <c r="AL907" s="182"/>
      <c r="AM907" s="182"/>
      <c r="AN907" s="182"/>
      <c r="AO907" s="182"/>
      <c r="AP907" s="182"/>
    </row>
    <row r="908" spans="1:42" ht="12.75" customHeight="1" x14ac:dyDescent="0.2">
      <c r="A908" s="182"/>
      <c r="B908" s="182"/>
      <c r="C908" s="183"/>
      <c r="D908" s="182"/>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c r="AA908" s="182"/>
      <c r="AB908" s="182"/>
      <c r="AC908" s="182"/>
      <c r="AD908" s="182"/>
      <c r="AE908" s="182"/>
      <c r="AF908" s="182"/>
      <c r="AG908" s="182"/>
      <c r="AH908" s="182"/>
      <c r="AI908" s="182"/>
      <c r="AJ908" s="182"/>
      <c r="AK908" s="182"/>
      <c r="AL908" s="182"/>
      <c r="AM908" s="182"/>
      <c r="AN908" s="182"/>
      <c r="AO908" s="182"/>
      <c r="AP908" s="182"/>
    </row>
    <row r="909" spans="1:42" ht="12.75" customHeight="1" x14ac:dyDescent="0.2">
      <c r="A909" s="182"/>
      <c r="B909" s="182"/>
      <c r="C909" s="183"/>
      <c r="D909" s="1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c r="AA909" s="182"/>
      <c r="AB909" s="182"/>
      <c r="AC909" s="182"/>
      <c r="AD909" s="182"/>
      <c r="AE909" s="182"/>
      <c r="AF909" s="182"/>
      <c r="AG909" s="182"/>
      <c r="AH909" s="182"/>
      <c r="AI909" s="182"/>
      <c r="AJ909" s="182"/>
      <c r="AK909" s="182"/>
      <c r="AL909" s="182"/>
      <c r="AM909" s="182"/>
      <c r="AN909" s="182"/>
      <c r="AO909" s="182"/>
      <c r="AP909" s="182"/>
    </row>
    <row r="910" spans="1:42" ht="12.75" customHeight="1" x14ac:dyDescent="0.2">
      <c r="A910" s="182"/>
      <c r="B910" s="182"/>
      <c r="C910" s="183"/>
      <c r="D910" s="1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c r="AA910" s="182"/>
      <c r="AB910" s="182"/>
      <c r="AC910" s="182"/>
      <c r="AD910" s="182"/>
      <c r="AE910" s="182"/>
      <c r="AF910" s="182"/>
      <c r="AG910" s="182"/>
      <c r="AH910" s="182"/>
      <c r="AI910" s="182"/>
      <c r="AJ910" s="182"/>
      <c r="AK910" s="182"/>
      <c r="AL910" s="182"/>
      <c r="AM910" s="182"/>
      <c r="AN910" s="182"/>
      <c r="AO910" s="182"/>
      <c r="AP910" s="182"/>
    </row>
    <row r="911" spans="1:42" ht="12.75" customHeight="1" x14ac:dyDescent="0.2">
      <c r="A911" s="182"/>
      <c r="B911" s="182"/>
      <c r="C911" s="183"/>
      <c r="D911" s="182"/>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c r="AA911" s="182"/>
      <c r="AB911" s="182"/>
      <c r="AC911" s="182"/>
      <c r="AD911" s="182"/>
      <c r="AE911" s="182"/>
      <c r="AF911" s="182"/>
      <c r="AG911" s="182"/>
      <c r="AH911" s="182"/>
      <c r="AI911" s="182"/>
      <c r="AJ911" s="182"/>
      <c r="AK911" s="182"/>
      <c r="AL911" s="182"/>
      <c r="AM911" s="182"/>
      <c r="AN911" s="182"/>
      <c r="AO911" s="182"/>
      <c r="AP911" s="182"/>
    </row>
    <row r="912" spans="1:42" ht="12.75" customHeight="1" x14ac:dyDescent="0.2">
      <c r="A912" s="182"/>
      <c r="B912" s="182"/>
      <c r="C912" s="183"/>
      <c r="D912" s="182"/>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c r="AA912" s="182"/>
      <c r="AB912" s="182"/>
      <c r="AC912" s="182"/>
      <c r="AD912" s="182"/>
      <c r="AE912" s="182"/>
      <c r="AF912" s="182"/>
      <c r="AG912" s="182"/>
      <c r="AH912" s="182"/>
      <c r="AI912" s="182"/>
      <c r="AJ912" s="182"/>
      <c r="AK912" s="182"/>
      <c r="AL912" s="182"/>
      <c r="AM912" s="182"/>
      <c r="AN912" s="182"/>
      <c r="AO912" s="182"/>
      <c r="AP912" s="182"/>
    </row>
    <row r="913" spans="1:42" ht="12.75" customHeight="1" x14ac:dyDescent="0.2">
      <c r="A913" s="182"/>
      <c r="B913" s="182"/>
      <c r="C913" s="183"/>
      <c r="D913" s="182"/>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c r="AA913" s="182"/>
      <c r="AB913" s="182"/>
      <c r="AC913" s="182"/>
      <c r="AD913" s="182"/>
      <c r="AE913" s="182"/>
      <c r="AF913" s="182"/>
      <c r="AG913" s="182"/>
      <c r="AH913" s="182"/>
      <c r="AI913" s="182"/>
      <c r="AJ913" s="182"/>
      <c r="AK913" s="182"/>
      <c r="AL913" s="182"/>
      <c r="AM913" s="182"/>
      <c r="AN913" s="182"/>
      <c r="AO913" s="182"/>
      <c r="AP913" s="182"/>
    </row>
    <row r="914" spans="1:42" ht="12.75" customHeight="1" x14ac:dyDescent="0.2">
      <c r="A914" s="182"/>
      <c r="B914" s="182"/>
      <c r="C914" s="183"/>
      <c r="D914" s="1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c r="AA914" s="182"/>
      <c r="AB914" s="182"/>
      <c r="AC914" s="182"/>
      <c r="AD914" s="182"/>
      <c r="AE914" s="182"/>
      <c r="AF914" s="182"/>
      <c r="AG914" s="182"/>
      <c r="AH914" s="182"/>
      <c r="AI914" s="182"/>
      <c r="AJ914" s="182"/>
      <c r="AK914" s="182"/>
      <c r="AL914" s="182"/>
      <c r="AM914" s="182"/>
      <c r="AN914" s="182"/>
      <c r="AO914" s="182"/>
      <c r="AP914" s="182"/>
    </row>
    <row r="915" spans="1:42" ht="12.75" customHeight="1" x14ac:dyDescent="0.2">
      <c r="A915" s="182"/>
      <c r="B915" s="182"/>
      <c r="C915" s="183"/>
      <c r="D915" s="1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c r="AA915" s="182"/>
      <c r="AB915" s="182"/>
      <c r="AC915" s="182"/>
      <c r="AD915" s="182"/>
      <c r="AE915" s="182"/>
      <c r="AF915" s="182"/>
      <c r="AG915" s="182"/>
      <c r="AH915" s="182"/>
      <c r="AI915" s="182"/>
      <c r="AJ915" s="182"/>
      <c r="AK915" s="182"/>
      <c r="AL915" s="182"/>
      <c r="AM915" s="182"/>
      <c r="AN915" s="182"/>
      <c r="AO915" s="182"/>
      <c r="AP915" s="182"/>
    </row>
    <row r="916" spans="1:42" ht="12.75" customHeight="1" x14ac:dyDescent="0.2">
      <c r="A916" s="182"/>
      <c r="B916" s="182"/>
      <c r="C916" s="183"/>
      <c r="D916" s="182"/>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c r="AA916" s="182"/>
      <c r="AB916" s="182"/>
      <c r="AC916" s="182"/>
      <c r="AD916" s="182"/>
      <c r="AE916" s="182"/>
      <c r="AF916" s="182"/>
      <c r="AG916" s="182"/>
      <c r="AH916" s="182"/>
      <c r="AI916" s="182"/>
      <c r="AJ916" s="182"/>
      <c r="AK916" s="182"/>
      <c r="AL916" s="182"/>
      <c r="AM916" s="182"/>
      <c r="AN916" s="182"/>
      <c r="AO916" s="182"/>
      <c r="AP916" s="182"/>
    </row>
    <row r="917" spans="1:42" ht="12.75" customHeight="1" x14ac:dyDescent="0.2">
      <c r="A917" s="182"/>
      <c r="B917" s="182"/>
      <c r="C917" s="183"/>
      <c r="D917" s="182"/>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c r="AA917" s="182"/>
      <c r="AB917" s="182"/>
      <c r="AC917" s="182"/>
      <c r="AD917" s="182"/>
      <c r="AE917" s="182"/>
      <c r="AF917" s="182"/>
      <c r="AG917" s="182"/>
      <c r="AH917" s="182"/>
      <c r="AI917" s="182"/>
      <c r="AJ917" s="182"/>
      <c r="AK917" s="182"/>
      <c r="AL917" s="182"/>
      <c r="AM917" s="182"/>
      <c r="AN917" s="182"/>
      <c r="AO917" s="182"/>
      <c r="AP917" s="182"/>
    </row>
    <row r="918" spans="1:42" ht="12.75" customHeight="1" x14ac:dyDescent="0.2">
      <c r="A918" s="182"/>
      <c r="B918" s="182"/>
      <c r="C918" s="183"/>
      <c r="D918" s="182"/>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c r="AA918" s="182"/>
      <c r="AB918" s="182"/>
      <c r="AC918" s="182"/>
      <c r="AD918" s="182"/>
      <c r="AE918" s="182"/>
      <c r="AF918" s="182"/>
      <c r="AG918" s="182"/>
      <c r="AH918" s="182"/>
      <c r="AI918" s="182"/>
      <c r="AJ918" s="182"/>
      <c r="AK918" s="182"/>
      <c r="AL918" s="182"/>
      <c r="AM918" s="182"/>
      <c r="AN918" s="182"/>
      <c r="AO918" s="182"/>
      <c r="AP918" s="182"/>
    </row>
    <row r="919" spans="1:42" ht="12.75" customHeight="1" x14ac:dyDescent="0.2">
      <c r="A919" s="182"/>
      <c r="B919" s="182"/>
      <c r="C919" s="183"/>
      <c r="D919" s="182"/>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c r="AA919" s="182"/>
      <c r="AB919" s="182"/>
      <c r="AC919" s="182"/>
      <c r="AD919" s="182"/>
      <c r="AE919" s="182"/>
      <c r="AF919" s="182"/>
      <c r="AG919" s="182"/>
      <c r="AH919" s="182"/>
      <c r="AI919" s="182"/>
      <c r="AJ919" s="182"/>
      <c r="AK919" s="182"/>
      <c r="AL919" s="182"/>
      <c r="AM919" s="182"/>
      <c r="AN919" s="182"/>
      <c r="AO919" s="182"/>
      <c r="AP919" s="182"/>
    </row>
    <row r="920" spans="1:42" ht="12.75" customHeight="1" x14ac:dyDescent="0.2">
      <c r="A920" s="182"/>
      <c r="B920" s="182"/>
      <c r="C920" s="183"/>
      <c r="D920" s="1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c r="AA920" s="182"/>
      <c r="AB920" s="182"/>
      <c r="AC920" s="182"/>
      <c r="AD920" s="182"/>
      <c r="AE920" s="182"/>
      <c r="AF920" s="182"/>
      <c r="AG920" s="182"/>
      <c r="AH920" s="182"/>
      <c r="AI920" s="182"/>
      <c r="AJ920" s="182"/>
      <c r="AK920" s="182"/>
      <c r="AL920" s="182"/>
      <c r="AM920" s="182"/>
      <c r="AN920" s="182"/>
      <c r="AO920" s="182"/>
      <c r="AP920" s="182"/>
    </row>
    <row r="921" spans="1:42" ht="12.75" customHeight="1" x14ac:dyDescent="0.2">
      <c r="A921" s="182"/>
      <c r="B921" s="182"/>
      <c r="C921" s="183"/>
      <c r="D921" s="1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c r="AA921" s="182"/>
      <c r="AB921" s="182"/>
      <c r="AC921" s="182"/>
      <c r="AD921" s="182"/>
      <c r="AE921" s="182"/>
      <c r="AF921" s="182"/>
      <c r="AG921" s="182"/>
      <c r="AH921" s="182"/>
      <c r="AI921" s="182"/>
      <c r="AJ921" s="182"/>
      <c r="AK921" s="182"/>
      <c r="AL921" s="182"/>
      <c r="AM921" s="182"/>
      <c r="AN921" s="182"/>
      <c r="AO921" s="182"/>
      <c r="AP921" s="182"/>
    </row>
    <row r="922" spans="1:42" ht="12.75" customHeight="1" x14ac:dyDescent="0.2">
      <c r="A922" s="182"/>
      <c r="B922" s="182"/>
      <c r="C922" s="183"/>
      <c r="D922" s="182"/>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c r="AA922" s="182"/>
      <c r="AB922" s="182"/>
      <c r="AC922" s="182"/>
      <c r="AD922" s="182"/>
      <c r="AE922" s="182"/>
      <c r="AF922" s="182"/>
      <c r="AG922" s="182"/>
      <c r="AH922" s="182"/>
      <c r="AI922" s="182"/>
      <c r="AJ922" s="182"/>
      <c r="AK922" s="182"/>
      <c r="AL922" s="182"/>
      <c r="AM922" s="182"/>
      <c r="AN922" s="182"/>
      <c r="AO922" s="182"/>
      <c r="AP922" s="182"/>
    </row>
    <row r="923" spans="1:42" ht="12.75" customHeight="1" x14ac:dyDescent="0.2">
      <c r="A923" s="182"/>
      <c r="B923" s="182"/>
      <c r="C923" s="183"/>
      <c r="D923" s="182"/>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c r="AA923" s="182"/>
      <c r="AB923" s="182"/>
      <c r="AC923" s="182"/>
      <c r="AD923" s="182"/>
      <c r="AE923" s="182"/>
      <c r="AF923" s="182"/>
      <c r="AG923" s="182"/>
      <c r="AH923" s="182"/>
      <c r="AI923" s="182"/>
      <c r="AJ923" s="182"/>
      <c r="AK923" s="182"/>
      <c r="AL923" s="182"/>
      <c r="AM923" s="182"/>
      <c r="AN923" s="182"/>
      <c r="AO923" s="182"/>
      <c r="AP923" s="182"/>
    </row>
    <row r="924" spans="1:42" ht="12.75" customHeight="1" x14ac:dyDescent="0.2">
      <c r="A924" s="182"/>
      <c r="B924" s="182"/>
      <c r="C924" s="183"/>
      <c r="D924" s="182"/>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c r="AA924" s="182"/>
      <c r="AB924" s="182"/>
      <c r="AC924" s="182"/>
      <c r="AD924" s="182"/>
      <c r="AE924" s="182"/>
      <c r="AF924" s="182"/>
      <c r="AG924" s="182"/>
      <c r="AH924" s="182"/>
      <c r="AI924" s="182"/>
      <c r="AJ924" s="182"/>
      <c r="AK924" s="182"/>
      <c r="AL924" s="182"/>
      <c r="AM924" s="182"/>
      <c r="AN924" s="182"/>
      <c r="AO924" s="182"/>
      <c r="AP924" s="182"/>
    </row>
    <row r="925" spans="1:42" ht="12.75" customHeight="1" x14ac:dyDescent="0.2">
      <c r="A925" s="182"/>
      <c r="B925" s="182"/>
      <c r="C925" s="183"/>
      <c r="D925" s="1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c r="AA925" s="182"/>
      <c r="AB925" s="182"/>
      <c r="AC925" s="182"/>
      <c r="AD925" s="182"/>
      <c r="AE925" s="182"/>
      <c r="AF925" s="182"/>
      <c r="AG925" s="182"/>
      <c r="AH925" s="182"/>
      <c r="AI925" s="182"/>
      <c r="AJ925" s="182"/>
      <c r="AK925" s="182"/>
      <c r="AL925" s="182"/>
      <c r="AM925" s="182"/>
      <c r="AN925" s="182"/>
      <c r="AO925" s="182"/>
      <c r="AP925" s="182"/>
    </row>
    <row r="926" spans="1:42" ht="12.75" customHeight="1" x14ac:dyDescent="0.2">
      <c r="A926" s="182"/>
      <c r="B926" s="182"/>
      <c r="C926" s="183"/>
      <c r="D926" s="1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c r="AA926" s="182"/>
      <c r="AB926" s="182"/>
      <c r="AC926" s="182"/>
      <c r="AD926" s="182"/>
      <c r="AE926" s="182"/>
      <c r="AF926" s="182"/>
      <c r="AG926" s="182"/>
      <c r="AH926" s="182"/>
      <c r="AI926" s="182"/>
      <c r="AJ926" s="182"/>
      <c r="AK926" s="182"/>
      <c r="AL926" s="182"/>
      <c r="AM926" s="182"/>
      <c r="AN926" s="182"/>
      <c r="AO926" s="182"/>
      <c r="AP926" s="182"/>
    </row>
    <row r="927" spans="1:42" ht="12.75" customHeight="1" x14ac:dyDescent="0.2">
      <c r="A927" s="182"/>
      <c r="B927" s="182"/>
      <c r="C927" s="183"/>
      <c r="D927" s="182"/>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c r="AA927" s="182"/>
      <c r="AB927" s="182"/>
      <c r="AC927" s="182"/>
      <c r="AD927" s="182"/>
      <c r="AE927" s="182"/>
      <c r="AF927" s="182"/>
      <c r="AG927" s="182"/>
      <c r="AH927" s="182"/>
      <c r="AI927" s="182"/>
      <c r="AJ927" s="182"/>
      <c r="AK927" s="182"/>
      <c r="AL927" s="182"/>
      <c r="AM927" s="182"/>
      <c r="AN927" s="182"/>
      <c r="AO927" s="182"/>
      <c r="AP927" s="182"/>
    </row>
    <row r="928" spans="1:42" ht="12.75" customHeight="1" x14ac:dyDescent="0.2">
      <c r="A928" s="182"/>
      <c r="B928" s="182"/>
      <c r="C928" s="183"/>
      <c r="D928" s="1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c r="AA928" s="182"/>
      <c r="AB928" s="182"/>
      <c r="AC928" s="182"/>
      <c r="AD928" s="182"/>
      <c r="AE928" s="182"/>
      <c r="AF928" s="182"/>
      <c r="AG928" s="182"/>
      <c r="AH928" s="182"/>
      <c r="AI928" s="182"/>
      <c r="AJ928" s="182"/>
      <c r="AK928" s="182"/>
      <c r="AL928" s="182"/>
      <c r="AM928" s="182"/>
      <c r="AN928" s="182"/>
      <c r="AO928" s="182"/>
      <c r="AP928" s="182"/>
    </row>
    <row r="929" spans="1:42" ht="12.75" customHeight="1" x14ac:dyDescent="0.2">
      <c r="A929" s="182"/>
      <c r="B929" s="182"/>
      <c r="C929" s="183"/>
      <c r="D929" s="182"/>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c r="AA929" s="182"/>
      <c r="AB929" s="182"/>
      <c r="AC929" s="182"/>
      <c r="AD929" s="182"/>
      <c r="AE929" s="182"/>
      <c r="AF929" s="182"/>
      <c r="AG929" s="182"/>
      <c r="AH929" s="182"/>
      <c r="AI929" s="182"/>
      <c r="AJ929" s="182"/>
      <c r="AK929" s="182"/>
      <c r="AL929" s="182"/>
      <c r="AM929" s="182"/>
      <c r="AN929" s="182"/>
      <c r="AO929" s="182"/>
      <c r="AP929" s="182"/>
    </row>
    <row r="930" spans="1:42" ht="12.75" customHeight="1" x14ac:dyDescent="0.2">
      <c r="A930" s="182"/>
      <c r="B930" s="182"/>
      <c r="C930" s="183"/>
      <c r="D930" s="182"/>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c r="AA930" s="182"/>
      <c r="AB930" s="182"/>
      <c r="AC930" s="182"/>
      <c r="AD930" s="182"/>
      <c r="AE930" s="182"/>
      <c r="AF930" s="182"/>
      <c r="AG930" s="182"/>
      <c r="AH930" s="182"/>
      <c r="AI930" s="182"/>
      <c r="AJ930" s="182"/>
      <c r="AK930" s="182"/>
      <c r="AL930" s="182"/>
      <c r="AM930" s="182"/>
      <c r="AN930" s="182"/>
      <c r="AO930" s="182"/>
      <c r="AP930" s="182"/>
    </row>
    <row r="931" spans="1:42" ht="12.75" customHeight="1" x14ac:dyDescent="0.2">
      <c r="A931" s="182"/>
      <c r="B931" s="182"/>
      <c r="C931" s="183"/>
      <c r="D931" s="182"/>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c r="AA931" s="182"/>
      <c r="AB931" s="182"/>
      <c r="AC931" s="182"/>
      <c r="AD931" s="182"/>
      <c r="AE931" s="182"/>
      <c r="AF931" s="182"/>
      <c r="AG931" s="182"/>
      <c r="AH931" s="182"/>
      <c r="AI931" s="182"/>
      <c r="AJ931" s="182"/>
      <c r="AK931" s="182"/>
      <c r="AL931" s="182"/>
      <c r="AM931" s="182"/>
      <c r="AN931" s="182"/>
      <c r="AO931" s="182"/>
      <c r="AP931" s="182"/>
    </row>
    <row r="932" spans="1:42" ht="12.75" customHeight="1" x14ac:dyDescent="0.2">
      <c r="A932" s="182"/>
      <c r="B932" s="182"/>
      <c r="C932" s="183"/>
      <c r="D932" s="182"/>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c r="AA932" s="182"/>
      <c r="AB932" s="182"/>
      <c r="AC932" s="182"/>
      <c r="AD932" s="182"/>
      <c r="AE932" s="182"/>
      <c r="AF932" s="182"/>
      <c r="AG932" s="182"/>
      <c r="AH932" s="182"/>
      <c r="AI932" s="182"/>
      <c r="AJ932" s="182"/>
      <c r="AK932" s="182"/>
      <c r="AL932" s="182"/>
      <c r="AM932" s="182"/>
      <c r="AN932" s="182"/>
      <c r="AO932" s="182"/>
      <c r="AP932" s="182"/>
    </row>
    <row r="933" spans="1:42" ht="12.75" customHeight="1" x14ac:dyDescent="0.2">
      <c r="A933" s="182"/>
      <c r="B933" s="182"/>
      <c r="C933" s="183"/>
      <c r="D933" s="182"/>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c r="AA933" s="182"/>
      <c r="AB933" s="182"/>
      <c r="AC933" s="182"/>
      <c r="AD933" s="182"/>
      <c r="AE933" s="182"/>
      <c r="AF933" s="182"/>
      <c r="AG933" s="182"/>
      <c r="AH933" s="182"/>
      <c r="AI933" s="182"/>
      <c r="AJ933" s="182"/>
      <c r="AK933" s="182"/>
      <c r="AL933" s="182"/>
      <c r="AM933" s="182"/>
      <c r="AN933" s="182"/>
      <c r="AO933" s="182"/>
      <c r="AP933" s="182"/>
    </row>
    <row r="934" spans="1:42" ht="12.75" customHeight="1" x14ac:dyDescent="0.2">
      <c r="A934" s="182"/>
      <c r="B934" s="182"/>
      <c r="C934" s="183"/>
      <c r="D934" s="182"/>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c r="AA934" s="182"/>
      <c r="AB934" s="182"/>
      <c r="AC934" s="182"/>
      <c r="AD934" s="182"/>
      <c r="AE934" s="182"/>
      <c r="AF934" s="182"/>
      <c r="AG934" s="182"/>
      <c r="AH934" s="182"/>
      <c r="AI934" s="182"/>
      <c r="AJ934" s="182"/>
      <c r="AK934" s="182"/>
      <c r="AL934" s="182"/>
      <c r="AM934" s="182"/>
      <c r="AN934" s="182"/>
      <c r="AO934" s="182"/>
      <c r="AP934" s="182"/>
    </row>
    <row r="935" spans="1:42" ht="12.75" customHeight="1" x14ac:dyDescent="0.2">
      <c r="A935" s="182"/>
      <c r="B935" s="182"/>
      <c r="C935" s="183"/>
      <c r="D935" s="182"/>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c r="AA935" s="182"/>
      <c r="AB935" s="182"/>
      <c r="AC935" s="182"/>
      <c r="AD935" s="182"/>
      <c r="AE935" s="182"/>
      <c r="AF935" s="182"/>
      <c r="AG935" s="182"/>
      <c r="AH935" s="182"/>
      <c r="AI935" s="182"/>
      <c r="AJ935" s="182"/>
      <c r="AK935" s="182"/>
      <c r="AL935" s="182"/>
      <c r="AM935" s="182"/>
      <c r="AN935" s="182"/>
      <c r="AO935" s="182"/>
      <c r="AP935" s="182"/>
    </row>
    <row r="936" spans="1:42" ht="12.75" customHeight="1" x14ac:dyDescent="0.2">
      <c r="A936" s="182"/>
      <c r="B936" s="182"/>
      <c r="C936" s="183"/>
      <c r="D936" s="182"/>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c r="AA936" s="182"/>
      <c r="AB936" s="182"/>
      <c r="AC936" s="182"/>
      <c r="AD936" s="182"/>
      <c r="AE936" s="182"/>
      <c r="AF936" s="182"/>
      <c r="AG936" s="182"/>
      <c r="AH936" s="182"/>
      <c r="AI936" s="182"/>
      <c r="AJ936" s="182"/>
      <c r="AK936" s="182"/>
      <c r="AL936" s="182"/>
      <c r="AM936" s="182"/>
      <c r="AN936" s="182"/>
      <c r="AO936" s="182"/>
      <c r="AP936" s="182"/>
    </row>
    <row r="937" spans="1:42" ht="12.75" customHeight="1" x14ac:dyDescent="0.2">
      <c r="A937" s="182"/>
      <c r="B937" s="182"/>
      <c r="C937" s="183"/>
      <c r="D937" s="182"/>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c r="AA937" s="182"/>
      <c r="AB937" s="182"/>
      <c r="AC937" s="182"/>
      <c r="AD937" s="182"/>
      <c r="AE937" s="182"/>
      <c r="AF937" s="182"/>
      <c r="AG937" s="182"/>
      <c r="AH937" s="182"/>
      <c r="AI937" s="182"/>
      <c r="AJ937" s="182"/>
      <c r="AK937" s="182"/>
      <c r="AL937" s="182"/>
      <c r="AM937" s="182"/>
      <c r="AN937" s="182"/>
      <c r="AO937" s="182"/>
      <c r="AP937" s="182"/>
    </row>
    <row r="938" spans="1:42" ht="12.75" customHeight="1" x14ac:dyDescent="0.2">
      <c r="A938" s="182"/>
      <c r="B938" s="182"/>
      <c r="C938" s="183"/>
      <c r="D938" s="182"/>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c r="AA938" s="182"/>
      <c r="AB938" s="182"/>
      <c r="AC938" s="182"/>
      <c r="AD938" s="182"/>
      <c r="AE938" s="182"/>
      <c r="AF938" s="182"/>
      <c r="AG938" s="182"/>
      <c r="AH938" s="182"/>
      <c r="AI938" s="182"/>
      <c r="AJ938" s="182"/>
      <c r="AK938" s="182"/>
      <c r="AL938" s="182"/>
      <c r="AM938" s="182"/>
      <c r="AN938" s="182"/>
      <c r="AO938" s="182"/>
      <c r="AP938" s="182"/>
    </row>
    <row r="939" spans="1:42" ht="12.75" customHeight="1" x14ac:dyDescent="0.2">
      <c r="A939" s="182"/>
      <c r="B939" s="182"/>
      <c r="C939" s="183"/>
      <c r="D939" s="182"/>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c r="AA939" s="182"/>
      <c r="AB939" s="182"/>
      <c r="AC939" s="182"/>
      <c r="AD939" s="182"/>
      <c r="AE939" s="182"/>
      <c r="AF939" s="182"/>
      <c r="AG939" s="182"/>
      <c r="AH939" s="182"/>
      <c r="AI939" s="182"/>
      <c r="AJ939" s="182"/>
      <c r="AK939" s="182"/>
      <c r="AL939" s="182"/>
      <c r="AM939" s="182"/>
      <c r="AN939" s="182"/>
      <c r="AO939" s="182"/>
      <c r="AP939" s="182"/>
    </row>
    <row r="940" spans="1:42" ht="12.75" customHeight="1" x14ac:dyDescent="0.2">
      <c r="A940" s="182"/>
      <c r="B940" s="182"/>
      <c r="C940" s="183"/>
      <c r="D940" s="182"/>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c r="AA940" s="182"/>
      <c r="AB940" s="182"/>
      <c r="AC940" s="182"/>
      <c r="AD940" s="182"/>
      <c r="AE940" s="182"/>
      <c r="AF940" s="182"/>
      <c r="AG940" s="182"/>
      <c r="AH940" s="182"/>
      <c r="AI940" s="182"/>
      <c r="AJ940" s="182"/>
      <c r="AK940" s="182"/>
      <c r="AL940" s="182"/>
      <c r="AM940" s="182"/>
      <c r="AN940" s="182"/>
      <c r="AO940" s="182"/>
      <c r="AP940" s="182"/>
    </row>
    <row r="941" spans="1:42" ht="12.75" customHeight="1" x14ac:dyDescent="0.2">
      <c r="A941" s="182"/>
      <c r="B941" s="182"/>
      <c r="C941" s="183"/>
      <c r="D941" s="182"/>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c r="AA941" s="182"/>
      <c r="AB941" s="182"/>
      <c r="AC941" s="182"/>
      <c r="AD941" s="182"/>
      <c r="AE941" s="182"/>
      <c r="AF941" s="182"/>
      <c r="AG941" s="182"/>
      <c r="AH941" s="182"/>
      <c r="AI941" s="182"/>
      <c r="AJ941" s="182"/>
      <c r="AK941" s="182"/>
      <c r="AL941" s="182"/>
      <c r="AM941" s="182"/>
      <c r="AN941" s="182"/>
      <c r="AO941" s="182"/>
      <c r="AP941" s="182"/>
    </row>
    <row r="942" spans="1:42" ht="12.75" customHeight="1" x14ac:dyDescent="0.2">
      <c r="A942" s="182"/>
      <c r="B942" s="182"/>
      <c r="C942" s="183"/>
      <c r="D942" s="182"/>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c r="AA942" s="182"/>
      <c r="AB942" s="182"/>
      <c r="AC942" s="182"/>
      <c r="AD942" s="182"/>
      <c r="AE942" s="182"/>
      <c r="AF942" s="182"/>
      <c r="AG942" s="182"/>
      <c r="AH942" s="182"/>
      <c r="AI942" s="182"/>
      <c r="AJ942" s="182"/>
      <c r="AK942" s="182"/>
      <c r="AL942" s="182"/>
      <c r="AM942" s="182"/>
      <c r="AN942" s="182"/>
      <c r="AO942" s="182"/>
      <c r="AP942" s="182"/>
    </row>
    <row r="943" spans="1:42" ht="12.75" customHeight="1" x14ac:dyDescent="0.2">
      <c r="A943" s="182"/>
      <c r="B943" s="182"/>
      <c r="C943" s="183"/>
      <c r="D943" s="182"/>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c r="AA943" s="182"/>
      <c r="AB943" s="182"/>
      <c r="AC943" s="182"/>
      <c r="AD943" s="182"/>
      <c r="AE943" s="182"/>
      <c r="AF943" s="182"/>
      <c r="AG943" s="182"/>
      <c r="AH943" s="182"/>
      <c r="AI943" s="182"/>
      <c r="AJ943" s="182"/>
      <c r="AK943" s="182"/>
      <c r="AL943" s="182"/>
      <c r="AM943" s="182"/>
      <c r="AN943" s="182"/>
      <c r="AO943" s="182"/>
      <c r="AP943" s="182"/>
    </row>
    <row r="944" spans="1:42" ht="12.75" customHeight="1" x14ac:dyDescent="0.2">
      <c r="A944" s="182"/>
      <c r="B944" s="182"/>
      <c r="C944" s="183"/>
      <c r="D944" s="182"/>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c r="AA944" s="182"/>
      <c r="AB944" s="182"/>
      <c r="AC944" s="182"/>
      <c r="AD944" s="182"/>
      <c r="AE944" s="182"/>
      <c r="AF944" s="182"/>
      <c r="AG944" s="182"/>
      <c r="AH944" s="182"/>
      <c r="AI944" s="182"/>
      <c r="AJ944" s="182"/>
      <c r="AK944" s="182"/>
      <c r="AL944" s="182"/>
      <c r="AM944" s="182"/>
      <c r="AN944" s="182"/>
      <c r="AO944" s="182"/>
      <c r="AP944" s="182"/>
    </row>
    <row r="945" spans="1:42" ht="12.75" customHeight="1" x14ac:dyDescent="0.2">
      <c r="A945" s="182"/>
      <c r="B945" s="182"/>
      <c r="C945" s="183"/>
      <c r="D945" s="182"/>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c r="AA945" s="182"/>
      <c r="AB945" s="182"/>
      <c r="AC945" s="182"/>
      <c r="AD945" s="182"/>
      <c r="AE945" s="182"/>
      <c r="AF945" s="182"/>
      <c r="AG945" s="182"/>
      <c r="AH945" s="182"/>
      <c r="AI945" s="182"/>
      <c r="AJ945" s="182"/>
      <c r="AK945" s="182"/>
      <c r="AL945" s="182"/>
      <c r="AM945" s="182"/>
      <c r="AN945" s="182"/>
      <c r="AO945" s="182"/>
      <c r="AP945" s="182"/>
    </row>
    <row r="946" spans="1:42" ht="12.75" customHeight="1" x14ac:dyDescent="0.2">
      <c r="A946" s="182"/>
      <c r="B946" s="182"/>
      <c r="C946" s="183"/>
      <c r="D946" s="182"/>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c r="AA946" s="182"/>
      <c r="AB946" s="182"/>
      <c r="AC946" s="182"/>
      <c r="AD946" s="182"/>
      <c r="AE946" s="182"/>
      <c r="AF946" s="182"/>
      <c r="AG946" s="182"/>
      <c r="AH946" s="182"/>
      <c r="AI946" s="182"/>
      <c r="AJ946" s="182"/>
      <c r="AK946" s="182"/>
      <c r="AL946" s="182"/>
      <c r="AM946" s="182"/>
      <c r="AN946" s="182"/>
      <c r="AO946" s="182"/>
      <c r="AP946" s="182"/>
    </row>
    <row r="947" spans="1:42" ht="12.75" customHeight="1" x14ac:dyDescent="0.2">
      <c r="A947" s="182"/>
      <c r="B947" s="182"/>
      <c r="C947" s="183"/>
      <c r="D947" s="182"/>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c r="AA947" s="182"/>
      <c r="AB947" s="182"/>
      <c r="AC947" s="182"/>
      <c r="AD947" s="182"/>
      <c r="AE947" s="182"/>
      <c r="AF947" s="182"/>
      <c r="AG947" s="182"/>
      <c r="AH947" s="182"/>
      <c r="AI947" s="182"/>
      <c r="AJ947" s="182"/>
      <c r="AK947" s="182"/>
      <c r="AL947" s="182"/>
      <c r="AM947" s="182"/>
      <c r="AN947" s="182"/>
      <c r="AO947" s="182"/>
      <c r="AP947" s="182"/>
    </row>
    <row r="948" spans="1:42" ht="12.75" customHeight="1" x14ac:dyDescent="0.2">
      <c r="A948" s="182"/>
      <c r="B948" s="182"/>
      <c r="C948" s="183"/>
      <c r="D948" s="182"/>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c r="AA948" s="182"/>
      <c r="AB948" s="182"/>
      <c r="AC948" s="182"/>
      <c r="AD948" s="182"/>
      <c r="AE948" s="182"/>
      <c r="AF948" s="182"/>
      <c r="AG948" s="182"/>
      <c r="AH948" s="182"/>
      <c r="AI948" s="182"/>
      <c r="AJ948" s="182"/>
      <c r="AK948" s="182"/>
      <c r="AL948" s="182"/>
      <c r="AM948" s="182"/>
      <c r="AN948" s="182"/>
      <c r="AO948" s="182"/>
      <c r="AP948" s="182"/>
    </row>
    <row r="949" spans="1:42" ht="12.75" customHeight="1" x14ac:dyDescent="0.2">
      <c r="A949" s="182"/>
      <c r="B949" s="182"/>
      <c r="C949" s="183"/>
      <c r="D949" s="1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c r="AA949" s="182"/>
      <c r="AB949" s="182"/>
      <c r="AC949" s="182"/>
      <c r="AD949" s="182"/>
      <c r="AE949" s="182"/>
      <c r="AF949" s="182"/>
      <c r="AG949" s="182"/>
      <c r="AH949" s="182"/>
      <c r="AI949" s="182"/>
      <c r="AJ949" s="182"/>
      <c r="AK949" s="182"/>
      <c r="AL949" s="182"/>
      <c r="AM949" s="182"/>
      <c r="AN949" s="182"/>
      <c r="AO949" s="182"/>
      <c r="AP949" s="182"/>
    </row>
    <row r="950" spans="1:42" ht="12.75" customHeight="1" x14ac:dyDescent="0.2">
      <c r="A950" s="182"/>
      <c r="B950" s="182"/>
      <c r="C950" s="183"/>
      <c r="D950" s="182"/>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c r="AA950" s="182"/>
      <c r="AB950" s="182"/>
      <c r="AC950" s="182"/>
      <c r="AD950" s="182"/>
      <c r="AE950" s="182"/>
      <c r="AF950" s="182"/>
      <c r="AG950" s="182"/>
      <c r="AH950" s="182"/>
      <c r="AI950" s="182"/>
      <c r="AJ950" s="182"/>
      <c r="AK950" s="182"/>
      <c r="AL950" s="182"/>
      <c r="AM950" s="182"/>
      <c r="AN950" s="182"/>
      <c r="AO950" s="182"/>
      <c r="AP950" s="182"/>
    </row>
    <row r="951" spans="1:42" ht="12.75" customHeight="1" x14ac:dyDescent="0.2">
      <c r="A951" s="182"/>
      <c r="B951" s="182"/>
      <c r="C951" s="183"/>
      <c r="D951" s="182"/>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c r="AA951" s="182"/>
      <c r="AB951" s="182"/>
      <c r="AC951" s="182"/>
      <c r="AD951" s="182"/>
      <c r="AE951" s="182"/>
      <c r="AF951" s="182"/>
      <c r="AG951" s="182"/>
      <c r="AH951" s="182"/>
      <c r="AI951" s="182"/>
      <c r="AJ951" s="182"/>
      <c r="AK951" s="182"/>
      <c r="AL951" s="182"/>
      <c r="AM951" s="182"/>
      <c r="AN951" s="182"/>
      <c r="AO951" s="182"/>
      <c r="AP951" s="182"/>
    </row>
    <row r="952" spans="1:42" ht="12.75" customHeight="1" x14ac:dyDescent="0.2">
      <c r="A952" s="182"/>
      <c r="B952" s="182"/>
      <c r="C952" s="183"/>
      <c r="D952" s="182"/>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c r="AA952" s="182"/>
      <c r="AB952" s="182"/>
      <c r="AC952" s="182"/>
      <c r="AD952" s="182"/>
      <c r="AE952" s="182"/>
      <c r="AF952" s="182"/>
      <c r="AG952" s="182"/>
      <c r="AH952" s="182"/>
      <c r="AI952" s="182"/>
      <c r="AJ952" s="182"/>
      <c r="AK952" s="182"/>
      <c r="AL952" s="182"/>
      <c r="AM952" s="182"/>
      <c r="AN952" s="182"/>
      <c r="AO952" s="182"/>
      <c r="AP952" s="182"/>
    </row>
    <row r="953" spans="1:42" ht="12.75" customHeight="1" x14ac:dyDescent="0.2">
      <c r="A953" s="182"/>
      <c r="B953" s="182"/>
      <c r="C953" s="183"/>
      <c r="D953" s="182"/>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c r="AA953" s="182"/>
      <c r="AB953" s="182"/>
      <c r="AC953" s="182"/>
      <c r="AD953" s="182"/>
      <c r="AE953" s="182"/>
      <c r="AF953" s="182"/>
      <c r="AG953" s="182"/>
      <c r="AH953" s="182"/>
      <c r="AI953" s="182"/>
      <c r="AJ953" s="182"/>
      <c r="AK953" s="182"/>
      <c r="AL953" s="182"/>
      <c r="AM953" s="182"/>
      <c r="AN953" s="182"/>
      <c r="AO953" s="182"/>
      <c r="AP953" s="182"/>
    </row>
    <row r="954" spans="1:42" ht="12.75" customHeight="1" x14ac:dyDescent="0.2">
      <c r="A954" s="182"/>
      <c r="B954" s="182"/>
      <c r="C954" s="183"/>
      <c r="D954" s="182"/>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c r="AA954" s="182"/>
      <c r="AB954" s="182"/>
      <c r="AC954" s="182"/>
      <c r="AD954" s="182"/>
      <c r="AE954" s="182"/>
      <c r="AF954" s="182"/>
      <c r="AG954" s="182"/>
      <c r="AH954" s="182"/>
      <c r="AI954" s="182"/>
      <c r="AJ954" s="182"/>
      <c r="AK954" s="182"/>
      <c r="AL954" s="182"/>
      <c r="AM954" s="182"/>
      <c r="AN954" s="182"/>
      <c r="AO954" s="182"/>
      <c r="AP954" s="182"/>
    </row>
    <row r="955" spans="1:42" ht="12.75" customHeight="1" x14ac:dyDescent="0.2">
      <c r="A955" s="182"/>
      <c r="B955" s="182"/>
      <c r="C955" s="183"/>
      <c r="D955" s="182"/>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c r="AA955" s="182"/>
      <c r="AB955" s="182"/>
      <c r="AC955" s="182"/>
      <c r="AD955" s="182"/>
      <c r="AE955" s="182"/>
      <c r="AF955" s="182"/>
      <c r="AG955" s="182"/>
      <c r="AH955" s="182"/>
      <c r="AI955" s="182"/>
      <c r="AJ955" s="182"/>
      <c r="AK955" s="182"/>
      <c r="AL955" s="182"/>
      <c r="AM955" s="182"/>
      <c r="AN955" s="182"/>
      <c r="AO955" s="182"/>
      <c r="AP955" s="182"/>
    </row>
    <row r="956" spans="1:42" ht="12.75" customHeight="1" x14ac:dyDescent="0.2">
      <c r="A956" s="182"/>
      <c r="B956" s="182"/>
      <c r="C956" s="183"/>
      <c r="D956" s="182"/>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c r="AA956" s="182"/>
      <c r="AB956" s="182"/>
      <c r="AC956" s="182"/>
      <c r="AD956" s="182"/>
      <c r="AE956" s="182"/>
      <c r="AF956" s="182"/>
      <c r="AG956" s="182"/>
      <c r="AH956" s="182"/>
      <c r="AI956" s="182"/>
      <c r="AJ956" s="182"/>
      <c r="AK956" s="182"/>
      <c r="AL956" s="182"/>
      <c r="AM956" s="182"/>
      <c r="AN956" s="182"/>
      <c r="AO956" s="182"/>
      <c r="AP956" s="182"/>
    </row>
    <row r="957" spans="1:42" ht="12.75" customHeight="1" x14ac:dyDescent="0.2">
      <c r="A957" s="182"/>
      <c r="B957" s="182"/>
      <c r="C957" s="183"/>
      <c r="D957" s="182"/>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c r="AA957" s="182"/>
      <c r="AB957" s="182"/>
      <c r="AC957" s="182"/>
      <c r="AD957" s="182"/>
      <c r="AE957" s="182"/>
      <c r="AF957" s="182"/>
      <c r="AG957" s="182"/>
      <c r="AH957" s="182"/>
      <c r="AI957" s="182"/>
      <c r="AJ957" s="182"/>
      <c r="AK957" s="182"/>
      <c r="AL957" s="182"/>
      <c r="AM957" s="182"/>
      <c r="AN957" s="182"/>
      <c r="AO957" s="182"/>
      <c r="AP957" s="182"/>
    </row>
    <row r="958" spans="1:42" ht="12.75" customHeight="1" x14ac:dyDescent="0.2">
      <c r="A958" s="182"/>
      <c r="B958" s="182"/>
      <c r="C958" s="183"/>
      <c r="D958" s="182"/>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c r="AA958" s="182"/>
      <c r="AB958" s="182"/>
      <c r="AC958" s="182"/>
      <c r="AD958" s="182"/>
      <c r="AE958" s="182"/>
      <c r="AF958" s="182"/>
      <c r="AG958" s="182"/>
      <c r="AH958" s="182"/>
      <c r="AI958" s="182"/>
      <c r="AJ958" s="182"/>
      <c r="AK958" s="182"/>
      <c r="AL958" s="182"/>
      <c r="AM958" s="182"/>
      <c r="AN958" s="182"/>
      <c r="AO958" s="182"/>
      <c r="AP958" s="182"/>
    </row>
    <row r="959" spans="1:42" ht="12.75" customHeight="1" x14ac:dyDescent="0.2">
      <c r="A959" s="182"/>
      <c r="B959" s="182"/>
      <c r="C959" s="183"/>
      <c r="D959" s="182"/>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c r="AA959" s="182"/>
      <c r="AB959" s="182"/>
      <c r="AC959" s="182"/>
      <c r="AD959" s="182"/>
      <c r="AE959" s="182"/>
      <c r="AF959" s="182"/>
      <c r="AG959" s="182"/>
      <c r="AH959" s="182"/>
      <c r="AI959" s="182"/>
      <c r="AJ959" s="182"/>
      <c r="AK959" s="182"/>
      <c r="AL959" s="182"/>
      <c r="AM959" s="182"/>
      <c r="AN959" s="182"/>
      <c r="AO959" s="182"/>
      <c r="AP959" s="182"/>
    </row>
    <row r="960" spans="1:42" ht="12.75" customHeight="1" x14ac:dyDescent="0.2">
      <c r="A960" s="182"/>
      <c r="B960" s="182"/>
      <c r="C960" s="183"/>
      <c r="D960" s="1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c r="AA960" s="182"/>
      <c r="AB960" s="182"/>
      <c r="AC960" s="182"/>
      <c r="AD960" s="182"/>
      <c r="AE960" s="182"/>
      <c r="AF960" s="182"/>
      <c r="AG960" s="182"/>
      <c r="AH960" s="182"/>
      <c r="AI960" s="182"/>
      <c r="AJ960" s="182"/>
      <c r="AK960" s="182"/>
      <c r="AL960" s="182"/>
      <c r="AM960" s="182"/>
      <c r="AN960" s="182"/>
      <c r="AO960" s="182"/>
      <c r="AP960" s="182"/>
    </row>
    <row r="961" spans="1:42" ht="12.75" customHeight="1" x14ac:dyDescent="0.2">
      <c r="A961" s="182"/>
      <c r="B961" s="182"/>
      <c r="C961" s="183"/>
      <c r="D961" s="1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c r="AA961" s="182"/>
      <c r="AB961" s="182"/>
      <c r="AC961" s="182"/>
      <c r="AD961" s="182"/>
      <c r="AE961" s="182"/>
      <c r="AF961" s="182"/>
      <c r="AG961" s="182"/>
      <c r="AH961" s="182"/>
      <c r="AI961" s="182"/>
      <c r="AJ961" s="182"/>
      <c r="AK961" s="182"/>
      <c r="AL961" s="182"/>
      <c r="AM961" s="182"/>
      <c r="AN961" s="182"/>
      <c r="AO961" s="182"/>
      <c r="AP961" s="182"/>
    </row>
    <row r="962" spans="1:42" ht="12.75" customHeight="1" x14ac:dyDescent="0.2">
      <c r="A962" s="182"/>
      <c r="B962" s="182"/>
      <c r="C962" s="183"/>
      <c r="D962" s="182"/>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c r="AA962" s="182"/>
      <c r="AB962" s="182"/>
      <c r="AC962" s="182"/>
      <c r="AD962" s="182"/>
      <c r="AE962" s="182"/>
      <c r="AF962" s="182"/>
      <c r="AG962" s="182"/>
      <c r="AH962" s="182"/>
      <c r="AI962" s="182"/>
      <c r="AJ962" s="182"/>
      <c r="AK962" s="182"/>
      <c r="AL962" s="182"/>
      <c r="AM962" s="182"/>
      <c r="AN962" s="182"/>
      <c r="AO962" s="182"/>
      <c r="AP962" s="182"/>
    </row>
    <row r="963" spans="1:42" ht="12.75" customHeight="1" x14ac:dyDescent="0.2">
      <c r="A963" s="182"/>
      <c r="B963" s="182"/>
      <c r="C963" s="183"/>
      <c r="D963" s="182"/>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c r="AA963" s="182"/>
      <c r="AB963" s="182"/>
      <c r="AC963" s="182"/>
      <c r="AD963" s="182"/>
      <c r="AE963" s="182"/>
      <c r="AF963" s="182"/>
      <c r="AG963" s="182"/>
      <c r="AH963" s="182"/>
      <c r="AI963" s="182"/>
      <c r="AJ963" s="182"/>
      <c r="AK963" s="182"/>
      <c r="AL963" s="182"/>
      <c r="AM963" s="182"/>
      <c r="AN963" s="182"/>
      <c r="AO963" s="182"/>
      <c r="AP963" s="182"/>
    </row>
    <row r="964" spans="1:42" ht="12.75" customHeight="1" x14ac:dyDescent="0.2">
      <c r="A964" s="182"/>
      <c r="B964" s="182"/>
      <c r="C964" s="183"/>
      <c r="D964" s="182"/>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c r="AA964" s="182"/>
      <c r="AB964" s="182"/>
      <c r="AC964" s="182"/>
      <c r="AD964" s="182"/>
      <c r="AE964" s="182"/>
      <c r="AF964" s="182"/>
      <c r="AG964" s="182"/>
      <c r="AH964" s="182"/>
      <c r="AI964" s="182"/>
      <c r="AJ964" s="182"/>
      <c r="AK964" s="182"/>
      <c r="AL964" s="182"/>
      <c r="AM964" s="182"/>
      <c r="AN964" s="182"/>
      <c r="AO964" s="182"/>
      <c r="AP964" s="182"/>
    </row>
    <row r="965" spans="1:42" ht="12.75" customHeight="1" x14ac:dyDescent="0.2">
      <c r="A965" s="182"/>
      <c r="B965" s="182"/>
      <c r="C965" s="183"/>
      <c r="D965" s="182"/>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c r="AA965" s="182"/>
      <c r="AB965" s="182"/>
      <c r="AC965" s="182"/>
      <c r="AD965" s="182"/>
      <c r="AE965" s="182"/>
      <c r="AF965" s="182"/>
      <c r="AG965" s="182"/>
      <c r="AH965" s="182"/>
      <c r="AI965" s="182"/>
      <c r="AJ965" s="182"/>
      <c r="AK965" s="182"/>
      <c r="AL965" s="182"/>
      <c r="AM965" s="182"/>
      <c r="AN965" s="182"/>
      <c r="AO965" s="182"/>
      <c r="AP965" s="182"/>
    </row>
    <row r="966" spans="1:42" ht="12.75" customHeight="1" x14ac:dyDescent="0.2">
      <c r="A966" s="182"/>
      <c r="B966" s="182"/>
      <c r="C966" s="183"/>
      <c r="D966" s="182"/>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c r="AA966" s="182"/>
      <c r="AB966" s="182"/>
      <c r="AC966" s="182"/>
      <c r="AD966" s="182"/>
      <c r="AE966" s="182"/>
      <c r="AF966" s="182"/>
      <c r="AG966" s="182"/>
      <c r="AH966" s="182"/>
      <c r="AI966" s="182"/>
      <c r="AJ966" s="182"/>
      <c r="AK966" s="182"/>
      <c r="AL966" s="182"/>
      <c r="AM966" s="182"/>
      <c r="AN966" s="182"/>
      <c r="AO966" s="182"/>
      <c r="AP966" s="182"/>
    </row>
    <row r="967" spans="1:42" ht="12.75" customHeight="1" x14ac:dyDescent="0.2">
      <c r="A967" s="182"/>
      <c r="B967" s="182"/>
      <c r="C967" s="183"/>
      <c r="D967" s="182"/>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c r="AA967" s="182"/>
      <c r="AB967" s="182"/>
      <c r="AC967" s="182"/>
      <c r="AD967" s="182"/>
      <c r="AE967" s="182"/>
      <c r="AF967" s="182"/>
      <c r="AG967" s="182"/>
      <c r="AH967" s="182"/>
      <c r="AI967" s="182"/>
      <c r="AJ967" s="182"/>
      <c r="AK967" s="182"/>
      <c r="AL967" s="182"/>
      <c r="AM967" s="182"/>
      <c r="AN967" s="182"/>
      <c r="AO967" s="182"/>
      <c r="AP967" s="182"/>
    </row>
    <row r="968" spans="1:42" ht="12.75" customHeight="1" x14ac:dyDescent="0.2">
      <c r="A968" s="182"/>
      <c r="B968" s="182"/>
      <c r="C968" s="183"/>
      <c r="D968" s="182"/>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c r="AA968" s="182"/>
      <c r="AB968" s="182"/>
      <c r="AC968" s="182"/>
      <c r="AD968" s="182"/>
      <c r="AE968" s="182"/>
      <c r="AF968" s="182"/>
      <c r="AG968" s="182"/>
      <c r="AH968" s="182"/>
      <c r="AI968" s="182"/>
      <c r="AJ968" s="182"/>
      <c r="AK968" s="182"/>
      <c r="AL968" s="182"/>
      <c r="AM968" s="182"/>
      <c r="AN968" s="182"/>
      <c r="AO968" s="182"/>
      <c r="AP968" s="182"/>
    </row>
    <row r="969" spans="1:42" ht="12.75" customHeight="1" x14ac:dyDescent="0.2">
      <c r="A969" s="182"/>
      <c r="B969" s="182"/>
      <c r="C969" s="183"/>
      <c r="D969" s="182"/>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c r="AA969" s="182"/>
      <c r="AB969" s="182"/>
      <c r="AC969" s="182"/>
      <c r="AD969" s="182"/>
      <c r="AE969" s="182"/>
      <c r="AF969" s="182"/>
      <c r="AG969" s="182"/>
      <c r="AH969" s="182"/>
      <c r="AI969" s="182"/>
      <c r="AJ969" s="182"/>
      <c r="AK969" s="182"/>
      <c r="AL969" s="182"/>
      <c r="AM969" s="182"/>
      <c r="AN969" s="182"/>
      <c r="AO969" s="182"/>
      <c r="AP969" s="182"/>
    </row>
    <row r="970" spans="1:42" ht="12.75" customHeight="1" x14ac:dyDescent="0.2">
      <c r="A970" s="182"/>
      <c r="B970" s="182"/>
      <c r="C970" s="183"/>
      <c r="D970" s="182"/>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c r="AA970" s="182"/>
      <c r="AB970" s="182"/>
      <c r="AC970" s="182"/>
      <c r="AD970" s="182"/>
      <c r="AE970" s="182"/>
      <c r="AF970" s="182"/>
      <c r="AG970" s="182"/>
      <c r="AH970" s="182"/>
      <c r="AI970" s="182"/>
      <c r="AJ970" s="182"/>
      <c r="AK970" s="182"/>
      <c r="AL970" s="182"/>
      <c r="AM970" s="182"/>
      <c r="AN970" s="182"/>
      <c r="AO970" s="182"/>
      <c r="AP970" s="182"/>
    </row>
    <row r="971" spans="1:42" ht="12.75" customHeight="1" x14ac:dyDescent="0.2">
      <c r="A971" s="182"/>
      <c r="B971" s="182"/>
      <c r="C971" s="183"/>
      <c r="D971" s="182"/>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c r="AA971" s="182"/>
      <c r="AB971" s="182"/>
      <c r="AC971" s="182"/>
      <c r="AD971" s="182"/>
      <c r="AE971" s="182"/>
      <c r="AF971" s="182"/>
      <c r="AG971" s="182"/>
      <c r="AH971" s="182"/>
      <c r="AI971" s="182"/>
      <c r="AJ971" s="182"/>
      <c r="AK971" s="182"/>
      <c r="AL971" s="182"/>
      <c r="AM971" s="182"/>
      <c r="AN971" s="182"/>
      <c r="AO971" s="182"/>
      <c r="AP971" s="182"/>
    </row>
    <row r="972" spans="1:42" ht="12.75" customHeight="1" x14ac:dyDescent="0.2">
      <c r="A972" s="182"/>
      <c r="B972" s="182"/>
      <c r="C972" s="183"/>
      <c r="D972" s="182"/>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c r="AA972" s="182"/>
      <c r="AB972" s="182"/>
      <c r="AC972" s="182"/>
      <c r="AD972" s="182"/>
      <c r="AE972" s="182"/>
      <c r="AF972" s="182"/>
      <c r="AG972" s="182"/>
      <c r="AH972" s="182"/>
      <c r="AI972" s="182"/>
      <c r="AJ972" s="182"/>
      <c r="AK972" s="182"/>
      <c r="AL972" s="182"/>
      <c r="AM972" s="182"/>
      <c r="AN972" s="182"/>
      <c r="AO972" s="182"/>
      <c r="AP972" s="182"/>
    </row>
    <row r="973" spans="1:42" ht="12.75" customHeight="1" x14ac:dyDescent="0.2">
      <c r="A973" s="182"/>
      <c r="B973" s="182"/>
      <c r="C973" s="183"/>
      <c r="D973" s="182"/>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c r="AA973" s="182"/>
      <c r="AB973" s="182"/>
      <c r="AC973" s="182"/>
      <c r="AD973" s="182"/>
      <c r="AE973" s="182"/>
      <c r="AF973" s="182"/>
      <c r="AG973" s="182"/>
      <c r="AH973" s="182"/>
      <c r="AI973" s="182"/>
      <c r="AJ973" s="182"/>
      <c r="AK973" s="182"/>
      <c r="AL973" s="182"/>
      <c r="AM973" s="182"/>
      <c r="AN973" s="182"/>
      <c r="AO973" s="182"/>
      <c r="AP973" s="182"/>
    </row>
    <row r="974" spans="1:42" ht="12.75" customHeight="1" x14ac:dyDescent="0.2">
      <c r="A974" s="182"/>
      <c r="B974" s="182"/>
      <c r="C974" s="183"/>
      <c r="D974" s="182"/>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c r="AA974" s="182"/>
      <c r="AB974" s="182"/>
      <c r="AC974" s="182"/>
      <c r="AD974" s="182"/>
      <c r="AE974" s="182"/>
      <c r="AF974" s="182"/>
      <c r="AG974" s="182"/>
      <c r="AH974" s="182"/>
      <c r="AI974" s="182"/>
      <c r="AJ974" s="182"/>
      <c r="AK974" s="182"/>
      <c r="AL974" s="182"/>
      <c r="AM974" s="182"/>
      <c r="AN974" s="182"/>
      <c r="AO974" s="182"/>
      <c r="AP974" s="182"/>
    </row>
    <row r="975" spans="1:42" ht="12.75" customHeight="1" x14ac:dyDescent="0.2">
      <c r="A975" s="182"/>
      <c r="B975" s="182"/>
      <c r="C975" s="183"/>
      <c r="D975" s="182"/>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c r="AA975" s="182"/>
      <c r="AB975" s="182"/>
      <c r="AC975" s="182"/>
      <c r="AD975" s="182"/>
      <c r="AE975" s="182"/>
      <c r="AF975" s="182"/>
      <c r="AG975" s="182"/>
      <c r="AH975" s="182"/>
      <c r="AI975" s="182"/>
      <c r="AJ975" s="182"/>
      <c r="AK975" s="182"/>
      <c r="AL975" s="182"/>
      <c r="AM975" s="182"/>
      <c r="AN975" s="182"/>
      <c r="AO975" s="182"/>
      <c r="AP975" s="182"/>
    </row>
    <row r="976" spans="1:42" ht="12.75" customHeight="1" x14ac:dyDescent="0.2">
      <c r="A976" s="182"/>
      <c r="B976" s="182"/>
      <c r="C976" s="183"/>
      <c r="D976" s="182"/>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c r="AA976" s="182"/>
      <c r="AB976" s="182"/>
      <c r="AC976" s="182"/>
      <c r="AD976" s="182"/>
      <c r="AE976" s="182"/>
      <c r="AF976" s="182"/>
      <c r="AG976" s="182"/>
      <c r="AH976" s="182"/>
      <c r="AI976" s="182"/>
      <c r="AJ976" s="182"/>
      <c r="AK976" s="182"/>
      <c r="AL976" s="182"/>
      <c r="AM976" s="182"/>
      <c r="AN976" s="182"/>
      <c r="AO976" s="182"/>
      <c r="AP976" s="182"/>
    </row>
    <row r="977" spans="1:42" ht="12.75" customHeight="1" x14ac:dyDescent="0.2">
      <c r="A977" s="182"/>
      <c r="B977" s="182"/>
      <c r="C977" s="183"/>
      <c r="D977" s="182"/>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c r="AA977" s="182"/>
      <c r="AB977" s="182"/>
      <c r="AC977" s="182"/>
      <c r="AD977" s="182"/>
      <c r="AE977" s="182"/>
      <c r="AF977" s="182"/>
      <c r="AG977" s="182"/>
      <c r="AH977" s="182"/>
      <c r="AI977" s="182"/>
      <c r="AJ977" s="182"/>
      <c r="AK977" s="182"/>
      <c r="AL977" s="182"/>
      <c r="AM977" s="182"/>
      <c r="AN977" s="182"/>
      <c r="AO977" s="182"/>
      <c r="AP977" s="182"/>
    </row>
    <row r="978" spans="1:42" ht="12.75" customHeight="1" x14ac:dyDescent="0.2">
      <c r="A978" s="182"/>
      <c r="B978" s="182"/>
      <c r="C978" s="183"/>
      <c r="D978" s="182"/>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c r="AA978" s="182"/>
      <c r="AB978" s="182"/>
      <c r="AC978" s="182"/>
      <c r="AD978" s="182"/>
      <c r="AE978" s="182"/>
      <c r="AF978" s="182"/>
      <c r="AG978" s="182"/>
      <c r="AH978" s="182"/>
      <c r="AI978" s="182"/>
      <c r="AJ978" s="182"/>
      <c r="AK978" s="182"/>
      <c r="AL978" s="182"/>
      <c r="AM978" s="182"/>
      <c r="AN978" s="182"/>
      <c r="AO978" s="182"/>
      <c r="AP978" s="182"/>
    </row>
    <row r="979" spans="1:42" ht="12.75" customHeight="1" x14ac:dyDescent="0.2">
      <c r="A979" s="182"/>
      <c r="B979" s="182"/>
      <c r="C979" s="183"/>
      <c r="D979" s="182"/>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c r="AA979" s="182"/>
      <c r="AB979" s="182"/>
      <c r="AC979" s="182"/>
      <c r="AD979" s="182"/>
      <c r="AE979" s="182"/>
      <c r="AF979" s="182"/>
      <c r="AG979" s="182"/>
      <c r="AH979" s="182"/>
      <c r="AI979" s="182"/>
      <c r="AJ979" s="182"/>
      <c r="AK979" s="182"/>
      <c r="AL979" s="182"/>
      <c r="AM979" s="182"/>
      <c r="AN979" s="182"/>
      <c r="AO979" s="182"/>
      <c r="AP979" s="182"/>
    </row>
    <row r="980" spans="1:42" ht="12.75" customHeight="1" x14ac:dyDescent="0.2">
      <c r="A980" s="182"/>
      <c r="B980" s="182"/>
      <c r="C980" s="183"/>
      <c r="D980" s="182"/>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c r="AA980" s="182"/>
      <c r="AB980" s="182"/>
      <c r="AC980" s="182"/>
      <c r="AD980" s="182"/>
      <c r="AE980" s="182"/>
      <c r="AF980" s="182"/>
      <c r="AG980" s="182"/>
      <c r="AH980" s="182"/>
      <c r="AI980" s="182"/>
      <c r="AJ980" s="182"/>
      <c r="AK980" s="182"/>
      <c r="AL980" s="182"/>
      <c r="AM980" s="182"/>
      <c r="AN980" s="182"/>
      <c r="AO980" s="182"/>
      <c r="AP980" s="182"/>
    </row>
    <row r="981" spans="1:42" ht="12.75" customHeight="1" x14ac:dyDescent="0.2">
      <c r="A981" s="182"/>
      <c r="B981" s="182"/>
      <c r="C981" s="183"/>
      <c r="D981" s="182"/>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c r="AA981" s="182"/>
      <c r="AB981" s="182"/>
      <c r="AC981" s="182"/>
      <c r="AD981" s="182"/>
      <c r="AE981" s="182"/>
      <c r="AF981" s="182"/>
      <c r="AG981" s="182"/>
      <c r="AH981" s="182"/>
      <c r="AI981" s="182"/>
      <c r="AJ981" s="182"/>
      <c r="AK981" s="182"/>
      <c r="AL981" s="182"/>
      <c r="AM981" s="182"/>
      <c r="AN981" s="182"/>
      <c r="AO981" s="182"/>
      <c r="AP981" s="182"/>
    </row>
    <row r="982" spans="1:42" ht="12.75" customHeight="1" x14ac:dyDescent="0.2">
      <c r="A982" s="182"/>
      <c r="B982" s="182"/>
      <c r="C982" s="183"/>
      <c r="D982" s="182"/>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c r="AA982" s="182"/>
      <c r="AB982" s="182"/>
      <c r="AC982" s="182"/>
      <c r="AD982" s="182"/>
      <c r="AE982" s="182"/>
      <c r="AF982" s="182"/>
      <c r="AG982" s="182"/>
      <c r="AH982" s="182"/>
      <c r="AI982" s="182"/>
      <c r="AJ982" s="182"/>
      <c r="AK982" s="182"/>
      <c r="AL982" s="182"/>
      <c r="AM982" s="182"/>
      <c r="AN982" s="182"/>
      <c r="AO982" s="182"/>
      <c r="AP982" s="182"/>
    </row>
    <row r="983" spans="1:42" ht="12.75" customHeight="1" x14ac:dyDescent="0.2">
      <c r="A983" s="182"/>
      <c r="B983" s="182"/>
      <c r="C983" s="183"/>
      <c r="D983" s="182"/>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c r="AA983" s="182"/>
      <c r="AB983" s="182"/>
      <c r="AC983" s="182"/>
      <c r="AD983" s="182"/>
      <c r="AE983" s="182"/>
      <c r="AF983" s="182"/>
      <c r="AG983" s="182"/>
      <c r="AH983" s="182"/>
      <c r="AI983" s="182"/>
      <c r="AJ983" s="182"/>
      <c r="AK983" s="182"/>
      <c r="AL983" s="182"/>
      <c r="AM983" s="182"/>
      <c r="AN983" s="182"/>
      <c r="AO983" s="182"/>
      <c r="AP983" s="182"/>
    </row>
    <row r="984" spans="1:42" ht="12.75" customHeight="1" x14ac:dyDescent="0.2">
      <c r="A984" s="182"/>
      <c r="B984" s="182"/>
      <c r="C984" s="183"/>
      <c r="D984" s="182"/>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c r="AA984" s="182"/>
      <c r="AB984" s="182"/>
      <c r="AC984" s="182"/>
      <c r="AD984" s="182"/>
      <c r="AE984" s="182"/>
      <c r="AF984" s="182"/>
      <c r="AG984" s="182"/>
      <c r="AH984" s="182"/>
      <c r="AI984" s="182"/>
      <c r="AJ984" s="182"/>
      <c r="AK984" s="182"/>
      <c r="AL984" s="182"/>
      <c r="AM984" s="182"/>
      <c r="AN984" s="182"/>
      <c r="AO984" s="182"/>
      <c r="AP984" s="182"/>
    </row>
    <row r="985" spans="1:42" ht="12.75" customHeight="1" x14ac:dyDescent="0.2">
      <c r="A985" s="182"/>
      <c r="B985" s="182"/>
      <c r="C985" s="183"/>
      <c r="D985" s="182"/>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c r="AA985" s="182"/>
      <c r="AB985" s="182"/>
      <c r="AC985" s="182"/>
      <c r="AD985" s="182"/>
      <c r="AE985" s="182"/>
      <c r="AF985" s="182"/>
      <c r="AG985" s="182"/>
      <c r="AH985" s="182"/>
      <c r="AI985" s="182"/>
      <c r="AJ985" s="182"/>
      <c r="AK985" s="182"/>
      <c r="AL985" s="182"/>
      <c r="AM985" s="182"/>
      <c r="AN985" s="182"/>
      <c r="AO985" s="182"/>
      <c r="AP985" s="182"/>
    </row>
    <row r="986" spans="1:42" ht="12.75" customHeight="1" x14ac:dyDescent="0.2">
      <c r="A986" s="182"/>
      <c r="B986" s="182"/>
      <c r="C986" s="183"/>
      <c r="D986" s="182"/>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c r="AA986" s="182"/>
      <c r="AB986" s="182"/>
      <c r="AC986" s="182"/>
      <c r="AD986" s="182"/>
      <c r="AE986" s="182"/>
      <c r="AF986" s="182"/>
      <c r="AG986" s="182"/>
      <c r="AH986" s="182"/>
      <c r="AI986" s="182"/>
      <c r="AJ986" s="182"/>
      <c r="AK986" s="182"/>
      <c r="AL986" s="182"/>
      <c r="AM986" s="182"/>
      <c r="AN986" s="182"/>
      <c r="AO986" s="182"/>
      <c r="AP986" s="182"/>
    </row>
    <row r="987" spans="1:42" ht="12.75" customHeight="1" x14ac:dyDescent="0.2">
      <c r="A987" s="182"/>
      <c r="B987" s="182"/>
      <c r="C987" s="183"/>
      <c r="D987" s="182"/>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c r="AA987" s="182"/>
      <c r="AB987" s="182"/>
      <c r="AC987" s="182"/>
      <c r="AD987" s="182"/>
      <c r="AE987" s="182"/>
      <c r="AF987" s="182"/>
      <c r="AG987" s="182"/>
      <c r="AH987" s="182"/>
      <c r="AI987" s="182"/>
      <c r="AJ987" s="182"/>
      <c r="AK987" s="182"/>
      <c r="AL987" s="182"/>
      <c r="AM987" s="182"/>
      <c r="AN987" s="182"/>
      <c r="AO987" s="182"/>
      <c r="AP987" s="182"/>
    </row>
    <row r="988" spans="1:42" ht="12.75" customHeight="1" x14ac:dyDescent="0.2">
      <c r="A988" s="182"/>
      <c r="B988" s="182"/>
      <c r="C988" s="183"/>
      <c r="D988" s="182"/>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c r="AA988" s="182"/>
      <c r="AB988" s="182"/>
      <c r="AC988" s="182"/>
      <c r="AD988" s="182"/>
      <c r="AE988" s="182"/>
      <c r="AF988" s="182"/>
      <c r="AG988" s="182"/>
      <c r="AH988" s="182"/>
      <c r="AI988" s="182"/>
      <c r="AJ988" s="182"/>
      <c r="AK988" s="182"/>
      <c r="AL988" s="182"/>
      <c r="AM988" s="182"/>
      <c r="AN988" s="182"/>
      <c r="AO988" s="182"/>
      <c r="AP988" s="182"/>
    </row>
    <row r="989" spans="1:42" ht="12.75" customHeight="1" x14ac:dyDescent="0.2">
      <c r="A989" s="182"/>
      <c r="B989" s="182"/>
      <c r="C989" s="183"/>
      <c r="D989" s="182"/>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c r="AA989" s="182"/>
      <c r="AB989" s="182"/>
      <c r="AC989" s="182"/>
      <c r="AD989" s="182"/>
      <c r="AE989" s="182"/>
      <c r="AF989" s="182"/>
      <c r="AG989" s="182"/>
      <c r="AH989" s="182"/>
      <c r="AI989" s="182"/>
      <c r="AJ989" s="182"/>
      <c r="AK989" s="182"/>
      <c r="AL989" s="182"/>
      <c r="AM989" s="182"/>
      <c r="AN989" s="182"/>
      <c r="AO989" s="182"/>
      <c r="AP989" s="182"/>
    </row>
    <row r="990" spans="1:42" ht="12.75" customHeight="1" x14ac:dyDescent="0.2">
      <c r="A990" s="182"/>
      <c r="B990" s="182"/>
      <c r="C990" s="183"/>
      <c r="D990" s="182"/>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c r="AA990" s="182"/>
      <c r="AB990" s="182"/>
      <c r="AC990" s="182"/>
      <c r="AD990" s="182"/>
      <c r="AE990" s="182"/>
      <c r="AF990" s="182"/>
      <c r="AG990" s="182"/>
      <c r="AH990" s="182"/>
      <c r="AI990" s="182"/>
      <c r="AJ990" s="182"/>
      <c r="AK990" s="182"/>
      <c r="AL990" s="182"/>
      <c r="AM990" s="182"/>
      <c r="AN990" s="182"/>
      <c r="AO990" s="182"/>
      <c r="AP990" s="182"/>
    </row>
    <row r="991" spans="1:42" ht="12.75" customHeight="1" x14ac:dyDescent="0.2">
      <c r="A991" s="182"/>
      <c r="B991" s="182"/>
      <c r="C991" s="183"/>
      <c r="D991" s="182"/>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c r="AA991" s="182"/>
      <c r="AB991" s="182"/>
      <c r="AC991" s="182"/>
      <c r="AD991" s="182"/>
      <c r="AE991" s="182"/>
      <c r="AF991" s="182"/>
      <c r="AG991" s="182"/>
      <c r="AH991" s="182"/>
      <c r="AI991" s="182"/>
      <c r="AJ991" s="182"/>
      <c r="AK991" s="182"/>
      <c r="AL991" s="182"/>
      <c r="AM991" s="182"/>
      <c r="AN991" s="182"/>
      <c r="AO991" s="182"/>
      <c r="AP991" s="182"/>
    </row>
    <row r="992" spans="1:42" ht="12.75" customHeight="1" x14ac:dyDescent="0.2">
      <c r="A992" s="182"/>
      <c r="B992" s="182"/>
      <c r="C992" s="183"/>
      <c r="D992" s="182"/>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c r="AA992" s="182"/>
      <c r="AB992" s="182"/>
      <c r="AC992" s="182"/>
      <c r="AD992" s="182"/>
      <c r="AE992" s="182"/>
      <c r="AF992" s="182"/>
      <c r="AG992" s="182"/>
      <c r="AH992" s="182"/>
      <c r="AI992" s="182"/>
      <c r="AJ992" s="182"/>
      <c r="AK992" s="182"/>
      <c r="AL992" s="182"/>
      <c r="AM992" s="182"/>
      <c r="AN992" s="182"/>
      <c r="AO992" s="182"/>
      <c r="AP992" s="182"/>
    </row>
    <row r="993" spans="1:42" ht="12.75" customHeight="1" x14ac:dyDescent="0.2">
      <c r="A993" s="182"/>
      <c r="B993" s="182"/>
      <c r="C993" s="183"/>
      <c r="D993" s="182"/>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c r="AA993" s="182"/>
      <c r="AB993" s="182"/>
      <c r="AC993" s="182"/>
      <c r="AD993" s="182"/>
      <c r="AE993" s="182"/>
      <c r="AF993" s="182"/>
      <c r="AG993" s="182"/>
      <c r="AH993" s="182"/>
      <c r="AI993" s="182"/>
      <c r="AJ993" s="182"/>
      <c r="AK993" s="182"/>
      <c r="AL993" s="182"/>
      <c r="AM993" s="182"/>
      <c r="AN993" s="182"/>
      <c r="AO993" s="182"/>
      <c r="AP993" s="182"/>
    </row>
    <row r="994" spans="1:42" ht="12.75" customHeight="1" x14ac:dyDescent="0.2">
      <c r="A994" s="182"/>
      <c r="B994" s="182"/>
      <c r="C994" s="183"/>
      <c r="D994" s="182"/>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c r="AA994" s="182"/>
      <c r="AB994" s="182"/>
      <c r="AC994" s="182"/>
      <c r="AD994" s="182"/>
      <c r="AE994" s="182"/>
      <c r="AF994" s="182"/>
      <c r="AG994" s="182"/>
      <c r="AH994" s="182"/>
      <c r="AI994" s="182"/>
      <c r="AJ994" s="182"/>
      <c r="AK994" s="182"/>
      <c r="AL994" s="182"/>
      <c r="AM994" s="182"/>
      <c r="AN994" s="182"/>
      <c r="AO994" s="182"/>
      <c r="AP994" s="182"/>
    </row>
    <row r="995" spans="1:42" ht="12.75" customHeight="1" x14ac:dyDescent="0.2">
      <c r="A995" s="182"/>
      <c r="B995" s="182"/>
      <c r="C995" s="183"/>
      <c r="D995" s="182"/>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c r="AA995" s="182"/>
      <c r="AB995" s="182"/>
      <c r="AC995" s="182"/>
      <c r="AD995" s="182"/>
      <c r="AE995" s="182"/>
      <c r="AF995" s="182"/>
      <c r="AG995" s="182"/>
      <c r="AH995" s="182"/>
      <c r="AI995" s="182"/>
      <c r="AJ995" s="182"/>
      <c r="AK995" s="182"/>
      <c r="AL995" s="182"/>
      <c r="AM995" s="182"/>
      <c r="AN995" s="182"/>
      <c r="AO995" s="182"/>
      <c r="AP995" s="182"/>
    </row>
    <row r="996" spans="1:42" ht="12.75" customHeight="1" x14ac:dyDescent="0.2">
      <c r="A996" s="182"/>
      <c r="B996" s="182"/>
      <c r="C996" s="183"/>
      <c r="D996" s="182"/>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c r="AA996" s="182"/>
      <c r="AB996" s="182"/>
      <c r="AC996" s="182"/>
      <c r="AD996" s="182"/>
      <c r="AE996" s="182"/>
      <c r="AF996" s="182"/>
      <c r="AG996" s="182"/>
      <c r="AH996" s="182"/>
      <c r="AI996" s="182"/>
      <c r="AJ996" s="182"/>
      <c r="AK996" s="182"/>
      <c r="AL996" s="182"/>
      <c r="AM996" s="182"/>
      <c r="AN996" s="182"/>
      <c r="AO996" s="182"/>
      <c r="AP996" s="182"/>
    </row>
    <row r="997" spans="1:42" ht="12.75" customHeight="1" x14ac:dyDescent="0.2">
      <c r="A997" s="182"/>
      <c r="B997" s="182"/>
      <c r="C997" s="183"/>
      <c r="D997" s="182"/>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c r="AA997" s="182"/>
      <c r="AB997" s="182"/>
      <c r="AC997" s="182"/>
      <c r="AD997" s="182"/>
      <c r="AE997" s="182"/>
      <c r="AF997" s="182"/>
      <c r="AG997" s="182"/>
      <c r="AH997" s="182"/>
      <c r="AI997" s="182"/>
      <c r="AJ997" s="182"/>
      <c r="AK997" s="182"/>
      <c r="AL997" s="182"/>
      <c r="AM997" s="182"/>
      <c r="AN997" s="182"/>
      <c r="AO997" s="182"/>
      <c r="AP997" s="182"/>
    </row>
    <row r="998" spans="1:42" ht="12.75" customHeight="1" x14ac:dyDescent="0.2">
      <c r="A998" s="182"/>
      <c r="B998" s="182"/>
      <c r="C998" s="183"/>
      <c r="D998" s="182"/>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c r="AA998" s="182"/>
      <c r="AB998" s="182"/>
      <c r="AC998" s="182"/>
      <c r="AD998" s="182"/>
      <c r="AE998" s="182"/>
      <c r="AF998" s="182"/>
      <c r="AG998" s="182"/>
      <c r="AH998" s="182"/>
      <c r="AI998" s="182"/>
      <c r="AJ998" s="182"/>
      <c r="AK998" s="182"/>
      <c r="AL998" s="182"/>
      <c r="AM998" s="182"/>
      <c r="AN998" s="182"/>
      <c r="AO998" s="182"/>
      <c r="AP998" s="182"/>
    </row>
    <row r="999" spans="1:42" ht="12.75" customHeight="1" x14ac:dyDescent="0.2">
      <c r="A999" s="182"/>
      <c r="B999" s="182"/>
      <c r="C999" s="183"/>
      <c r="D999" s="182"/>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c r="AA999" s="182"/>
      <c r="AB999" s="182"/>
      <c r="AC999" s="182"/>
      <c r="AD999" s="182"/>
      <c r="AE999" s="182"/>
      <c r="AF999" s="182"/>
      <c r="AG999" s="182"/>
      <c r="AH999" s="182"/>
      <c r="AI999" s="182"/>
      <c r="AJ999" s="182"/>
      <c r="AK999" s="182"/>
      <c r="AL999" s="182"/>
      <c r="AM999" s="182"/>
      <c r="AN999" s="182"/>
      <c r="AO999" s="182"/>
      <c r="AP999" s="182"/>
    </row>
    <row r="1000" spans="1:42" ht="12.75" customHeight="1" x14ac:dyDescent="0.2">
      <c r="A1000" s="182"/>
      <c r="B1000" s="182"/>
      <c r="C1000" s="183"/>
      <c r="D1000" s="182"/>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c r="AA1000" s="182"/>
      <c r="AB1000" s="182"/>
      <c r="AC1000" s="182"/>
      <c r="AD1000" s="182"/>
      <c r="AE1000" s="182"/>
      <c r="AF1000" s="182"/>
      <c r="AG1000" s="182"/>
      <c r="AH1000" s="182"/>
      <c r="AI1000" s="182"/>
      <c r="AJ1000" s="182"/>
      <c r="AK1000" s="182"/>
      <c r="AL1000" s="182"/>
      <c r="AM1000" s="182"/>
      <c r="AN1000" s="182"/>
      <c r="AO1000" s="182"/>
      <c r="AP1000" s="182"/>
    </row>
  </sheetData>
  <mergeCells count="474">
    <mergeCell ref="AR14:AR15"/>
    <mergeCell ref="D20:D25"/>
    <mergeCell ref="E20:E25"/>
    <mergeCell ref="D26:D27"/>
    <mergeCell ref="E26:E27"/>
    <mergeCell ref="F26:F27"/>
    <mergeCell ref="G26:G27"/>
    <mergeCell ref="H26:H27"/>
    <mergeCell ref="B14:B19"/>
    <mergeCell ref="D16:D18"/>
    <mergeCell ref="E16:E18"/>
    <mergeCell ref="F16:F18"/>
    <mergeCell ref="G16:G18"/>
    <mergeCell ref="H16:H18"/>
    <mergeCell ref="H20:H25"/>
    <mergeCell ref="E19:AP19"/>
    <mergeCell ref="I20:I25"/>
    <mergeCell ref="J20:J25"/>
    <mergeCell ref="K20:K25"/>
    <mergeCell ref="L20:L25"/>
    <mergeCell ref="M20:M25"/>
    <mergeCell ref="V20:V25"/>
    <mergeCell ref="W20:W25"/>
    <mergeCell ref="X20:X25"/>
    <mergeCell ref="Y20:Y25"/>
    <mergeCell ref="I30:I34"/>
    <mergeCell ref="J30:J34"/>
    <mergeCell ref="K30:K34"/>
    <mergeCell ref="C30:C34"/>
    <mergeCell ref="C35:C37"/>
    <mergeCell ref="D35:D37"/>
    <mergeCell ref="E35:E37"/>
    <mergeCell ref="F35:F37"/>
    <mergeCell ref="G35:G37"/>
    <mergeCell ref="I35:I37"/>
    <mergeCell ref="J35:J37"/>
    <mergeCell ref="K35:K37"/>
    <mergeCell ref="D30:D34"/>
    <mergeCell ref="W35:W37"/>
    <mergeCell ref="X35:X37"/>
    <mergeCell ref="Y35:Y37"/>
    <mergeCell ref="L35:L37"/>
    <mergeCell ref="M35:M37"/>
    <mergeCell ref="N35:N37"/>
    <mergeCell ref="O35:O37"/>
    <mergeCell ref="P35:P37"/>
    <mergeCell ref="Q35:Q37"/>
    <mergeCell ref="R35:R37"/>
    <mergeCell ref="E38:E40"/>
    <mergeCell ref="F38:F40"/>
    <mergeCell ref="I38:I40"/>
    <mergeCell ref="J38:J40"/>
    <mergeCell ref="K38:K40"/>
    <mergeCell ref="I52:I53"/>
    <mergeCell ref="I55:I56"/>
    <mergeCell ref="J55:J56"/>
    <mergeCell ref="K55:K56"/>
    <mergeCell ref="G38:G40"/>
    <mergeCell ref="H38:H40"/>
    <mergeCell ref="J52:J53"/>
    <mergeCell ref="K52:K53"/>
    <mergeCell ref="E55:E56"/>
    <mergeCell ref="F55:F56"/>
    <mergeCell ref="G44:G51"/>
    <mergeCell ref="H44:H51"/>
    <mergeCell ref="I44:I51"/>
    <mergeCell ref="J44:J51"/>
    <mergeCell ref="K44:K51"/>
    <mergeCell ref="I57:I58"/>
    <mergeCell ref="J57:J58"/>
    <mergeCell ref="K57:K58"/>
    <mergeCell ref="I59:I60"/>
    <mergeCell ref="J59:J60"/>
    <mergeCell ref="K59:K60"/>
    <mergeCell ref="I61:I62"/>
    <mergeCell ref="J61:J62"/>
    <mergeCell ref="K61:K62"/>
    <mergeCell ref="L61:L62"/>
    <mergeCell ref="T61:T62"/>
    <mergeCell ref="U61:U62"/>
    <mergeCell ref="V61:V62"/>
    <mergeCell ref="W61:W62"/>
    <mergeCell ref="X61:X62"/>
    <mergeCell ref="Y61:Y62"/>
    <mergeCell ref="M61:M62"/>
    <mergeCell ref="N61:N62"/>
    <mergeCell ref="O61:O62"/>
    <mergeCell ref="P61:P62"/>
    <mergeCell ref="Q61:Q62"/>
    <mergeCell ref="R61:R62"/>
    <mergeCell ref="S61:S62"/>
    <mergeCell ref="C41:C43"/>
    <mergeCell ref="D41:D43"/>
    <mergeCell ref="E41:E43"/>
    <mergeCell ref="F41:F43"/>
    <mergeCell ref="G41:G43"/>
    <mergeCell ref="H41:H43"/>
    <mergeCell ref="I41:I43"/>
    <mergeCell ref="J41:J43"/>
    <mergeCell ref="K41:K43"/>
    <mergeCell ref="F59:F60"/>
    <mergeCell ref="C55:C56"/>
    <mergeCell ref="D55:D56"/>
    <mergeCell ref="B57:B60"/>
    <mergeCell ref="C57:C58"/>
    <mergeCell ref="D57:D58"/>
    <mergeCell ref="C59:C60"/>
    <mergeCell ref="D59:D60"/>
    <mergeCell ref="C44:C51"/>
    <mergeCell ref="D44:D51"/>
    <mergeCell ref="E44:E51"/>
    <mergeCell ref="F44:F51"/>
    <mergeCell ref="B61:B62"/>
    <mergeCell ref="C61:C62"/>
    <mergeCell ref="D61:D62"/>
    <mergeCell ref="E61:E62"/>
    <mergeCell ref="F61:F62"/>
    <mergeCell ref="G61:G62"/>
    <mergeCell ref="H61:H62"/>
    <mergeCell ref="B63:B67"/>
    <mergeCell ref="C66:C67"/>
    <mergeCell ref="D66:D67"/>
    <mergeCell ref="E66:E67"/>
    <mergeCell ref="F66:F67"/>
    <mergeCell ref="G66:G67"/>
    <mergeCell ref="H66:H67"/>
    <mergeCell ref="AA66:AA67"/>
    <mergeCell ref="AB66:AB67"/>
    <mergeCell ref="R66:R67"/>
    <mergeCell ref="S66:S67"/>
    <mergeCell ref="T66:T67"/>
    <mergeCell ref="U66:U67"/>
    <mergeCell ref="V66:V67"/>
    <mergeCell ref="W66:W67"/>
    <mergeCell ref="X66:X67"/>
    <mergeCell ref="Y66:Y67"/>
    <mergeCell ref="Z66:Z67"/>
    <mergeCell ref="G57:G58"/>
    <mergeCell ref="H57:H58"/>
    <mergeCell ref="G59:G60"/>
    <mergeCell ref="H59:H60"/>
    <mergeCell ref="B30:B34"/>
    <mergeCell ref="E30:E34"/>
    <mergeCell ref="F30:F34"/>
    <mergeCell ref="G30:G34"/>
    <mergeCell ref="H30:H34"/>
    <mergeCell ref="B35:B56"/>
    <mergeCell ref="H35:H37"/>
    <mergeCell ref="C38:C40"/>
    <mergeCell ref="D38:D40"/>
    <mergeCell ref="C52:C53"/>
    <mergeCell ref="D52:D53"/>
    <mergeCell ref="E52:E53"/>
    <mergeCell ref="F52:F53"/>
    <mergeCell ref="G52:G53"/>
    <mergeCell ref="H52:H53"/>
    <mergeCell ref="G55:G56"/>
    <mergeCell ref="H55:H56"/>
    <mergeCell ref="E57:E58"/>
    <mergeCell ref="F57:F58"/>
    <mergeCell ref="E59:E60"/>
    <mergeCell ref="B79:B80"/>
    <mergeCell ref="P75:P78"/>
    <mergeCell ref="Q75:Q78"/>
    <mergeCell ref="H75:H78"/>
    <mergeCell ref="I75:I78"/>
    <mergeCell ref="K75:K78"/>
    <mergeCell ref="L75:L78"/>
    <mergeCell ref="M75:M78"/>
    <mergeCell ref="N75:N78"/>
    <mergeCell ref="O75:O78"/>
    <mergeCell ref="W72:W74"/>
    <mergeCell ref="X72:X74"/>
    <mergeCell ref="Y72:Y74"/>
    <mergeCell ref="C72:C74"/>
    <mergeCell ref="C75:C78"/>
    <mergeCell ref="D75:D78"/>
    <mergeCell ref="E75:E78"/>
    <mergeCell ref="F75:F78"/>
    <mergeCell ref="G75:G78"/>
    <mergeCell ref="S75:S78"/>
    <mergeCell ref="T75:T78"/>
    <mergeCell ref="U75:U78"/>
    <mergeCell ref="V75:V78"/>
    <mergeCell ref="W75:W78"/>
    <mergeCell ref="X75:X78"/>
    <mergeCell ref="Y75:Y78"/>
    <mergeCell ref="S72:S74"/>
    <mergeCell ref="T72:T74"/>
    <mergeCell ref="U72:U74"/>
    <mergeCell ref="V72:V74"/>
    <mergeCell ref="F72:F74"/>
    <mergeCell ref="G72:G74"/>
    <mergeCell ref="H72:H74"/>
    <mergeCell ref="I72:I74"/>
    <mergeCell ref="I66:I67"/>
    <mergeCell ref="J66:J67"/>
    <mergeCell ref="B68:B71"/>
    <mergeCell ref="B72:B78"/>
    <mergeCell ref="D72:D74"/>
    <mergeCell ref="E72:E74"/>
    <mergeCell ref="J72:J74"/>
    <mergeCell ref="J75:J78"/>
    <mergeCell ref="R75:R78"/>
    <mergeCell ref="P72:P74"/>
    <mergeCell ref="Q72:Q74"/>
    <mergeCell ref="R72:R74"/>
    <mergeCell ref="K72:K74"/>
    <mergeCell ref="L72:L74"/>
    <mergeCell ref="M72:M74"/>
    <mergeCell ref="N72:N74"/>
    <mergeCell ref="O72:O74"/>
    <mergeCell ref="K66:K67"/>
    <mergeCell ref="L66:L67"/>
    <mergeCell ref="M66:M67"/>
    <mergeCell ref="N66:N67"/>
    <mergeCell ref="O66:O67"/>
    <mergeCell ref="P66:P67"/>
    <mergeCell ref="Q66:Q67"/>
    <mergeCell ref="Y55:Y56"/>
    <mergeCell ref="Z55:Z56"/>
    <mergeCell ref="AA55:AA56"/>
    <mergeCell ref="W41:W43"/>
    <mergeCell ref="X41:X43"/>
    <mergeCell ref="U44:U51"/>
    <mergeCell ref="V44:V51"/>
    <mergeCell ref="W44:W51"/>
    <mergeCell ref="X44:X51"/>
    <mergeCell ref="Y44:Y51"/>
    <mergeCell ref="AO55:AO56"/>
    <mergeCell ref="AP55:AP56"/>
    <mergeCell ref="AB55:AB56"/>
    <mergeCell ref="AC55:AC56"/>
    <mergeCell ref="AD55:AD56"/>
    <mergeCell ref="AE55:AE56"/>
    <mergeCell ref="AF55:AF56"/>
    <mergeCell ref="AG55:AG56"/>
    <mergeCell ref="AH55:AH56"/>
    <mergeCell ref="AI55:AI56"/>
    <mergeCell ref="AJ55:AJ56"/>
    <mergeCell ref="AK55:AK56"/>
    <mergeCell ref="AL55:AL56"/>
    <mergeCell ref="AI57:AI58"/>
    <mergeCell ref="AJ57:AJ58"/>
    <mergeCell ref="AK57:AK58"/>
    <mergeCell ref="AL57:AL58"/>
    <mergeCell ref="AM57:AM58"/>
    <mergeCell ref="AN57:AN58"/>
    <mergeCell ref="AO57:AO58"/>
    <mergeCell ref="AP57:AP58"/>
    <mergeCell ref="AB57:AB58"/>
    <mergeCell ref="AC57:AC58"/>
    <mergeCell ref="AD57:AD58"/>
    <mergeCell ref="AE57:AE58"/>
    <mergeCell ref="AF57:AF58"/>
    <mergeCell ref="AG57:AG58"/>
    <mergeCell ref="AH57:AH58"/>
    <mergeCell ref="Z57:Z58"/>
    <mergeCell ref="AA57:AA58"/>
    <mergeCell ref="U28:U29"/>
    <mergeCell ref="V28:V29"/>
    <mergeCell ref="U30:U34"/>
    <mergeCell ref="V30:V34"/>
    <mergeCell ref="W30:W34"/>
    <mergeCell ref="X30:X34"/>
    <mergeCell ref="Y30:Y34"/>
    <mergeCell ref="W38:W40"/>
    <mergeCell ref="X38:X40"/>
    <mergeCell ref="Y38:Y40"/>
    <mergeCell ref="U41:U43"/>
    <mergeCell ref="V41:V43"/>
    <mergeCell ref="Y41:Y43"/>
    <mergeCell ref="X28:X29"/>
    <mergeCell ref="Y28:Y29"/>
    <mergeCell ref="U52:U53"/>
    <mergeCell ref="V52:V53"/>
    <mergeCell ref="W52:W53"/>
    <mergeCell ref="X52:X53"/>
    <mergeCell ref="Y52:Y53"/>
    <mergeCell ref="U55:U56"/>
    <mergeCell ref="X55:X56"/>
    <mergeCell ref="S28:S29"/>
    <mergeCell ref="T28:T29"/>
    <mergeCell ref="S31:S34"/>
    <mergeCell ref="T31:T34"/>
    <mergeCell ref="S35:S37"/>
    <mergeCell ref="T35:T37"/>
    <mergeCell ref="U35:U37"/>
    <mergeCell ref="V35:V37"/>
    <mergeCell ref="W57:W58"/>
    <mergeCell ref="V55:V56"/>
    <mergeCell ref="W55:W56"/>
    <mergeCell ref="S48:S51"/>
    <mergeCell ref="T48:T51"/>
    <mergeCell ref="S45:S47"/>
    <mergeCell ref="T45:T47"/>
    <mergeCell ref="U38:U40"/>
    <mergeCell ref="L48:L51"/>
    <mergeCell ref="M48:M51"/>
    <mergeCell ref="N48:N51"/>
    <mergeCell ref="O48:O51"/>
    <mergeCell ref="P48:P51"/>
    <mergeCell ref="Q48:Q51"/>
    <mergeCell ref="R48:R51"/>
    <mergeCell ref="U59:U60"/>
    <mergeCell ref="V59:V60"/>
    <mergeCell ref="U57:U58"/>
    <mergeCell ref="V57:V58"/>
    <mergeCell ref="I16:I18"/>
    <mergeCell ref="J16:J18"/>
    <mergeCell ref="K16:K18"/>
    <mergeCell ref="Q16:Q18"/>
    <mergeCell ref="W59:W60"/>
    <mergeCell ref="X59:X60"/>
    <mergeCell ref="Y59:Y60"/>
    <mergeCell ref="AC3:AF3"/>
    <mergeCell ref="AG3:AP3"/>
    <mergeCell ref="G4:AB4"/>
    <mergeCell ref="AC4:AF5"/>
    <mergeCell ref="AG4:AP5"/>
    <mergeCell ref="AD7:AP7"/>
    <mergeCell ref="G5:AB5"/>
    <mergeCell ref="I11:I12"/>
    <mergeCell ref="J11:J12"/>
    <mergeCell ref="K11:K12"/>
    <mergeCell ref="U11:U12"/>
    <mergeCell ref="V11:V12"/>
    <mergeCell ref="W11:W12"/>
    <mergeCell ref="X11:X12"/>
    <mergeCell ref="Y11:Y12"/>
    <mergeCell ref="AE16:AE18"/>
    <mergeCell ref="AF16:AF18"/>
    <mergeCell ref="E2:F2"/>
    <mergeCell ref="G2:AB2"/>
    <mergeCell ref="AC2:AF2"/>
    <mergeCell ref="AG2:AP2"/>
    <mergeCell ref="E3:F3"/>
    <mergeCell ref="G3:AB3"/>
    <mergeCell ref="B6:AP6"/>
    <mergeCell ref="B2:D5"/>
    <mergeCell ref="B7:G7"/>
    <mergeCell ref="H7:K7"/>
    <mergeCell ref="L7:Q7"/>
    <mergeCell ref="R7:U7"/>
    <mergeCell ref="V7:Y7"/>
    <mergeCell ref="Z7:AC7"/>
    <mergeCell ref="E4:F4"/>
    <mergeCell ref="E5:F5"/>
    <mergeCell ref="I26:I27"/>
    <mergeCell ref="J26:J27"/>
    <mergeCell ref="K26:K27"/>
    <mergeCell ref="H28:H29"/>
    <mergeCell ref="I28:I29"/>
    <mergeCell ref="J28:J29"/>
    <mergeCell ref="K28:K29"/>
    <mergeCell ref="AK14:AK15"/>
    <mergeCell ref="AL14:AL15"/>
    <mergeCell ref="Z14:Z15"/>
    <mergeCell ref="AA14:AA15"/>
    <mergeCell ref="AB14:AB15"/>
    <mergeCell ref="AC14:AC15"/>
    <mergeCell ref="I14:I15"/>
    <mergeCell ref="J14:J15"/>
    <mergeCell ref="K14:K15"/>
    <mergeCell ref="Z16:Z18"/>
    <mergeCell ref="AA16:AA18"/>
    <mergeCell ref="AB16:AB18"/>
    <mergeCell ref="AC16:AC18"/>
    <mergeCell ref="AD16:AD18"/>
    <mergeCell ref="Z20:Z21"/>
    <mergeCell ref="AA20:AA21"/>
    <mergeCell ref="AB20:AB21"/>
    <mergeCell ref="B10:B12"/>
    <mergeCell ref="D11:D12"/>
    <mergeCell ref="E11:E12"/>
    <mergeCell ref="F11:F12"/>
    <mergeCell ref="G11:G12"/>
    <mergeCell ref="H11:H12"/>
    <mergeCell ref="H14:H15"/>
    <mergeCell ref="C16:C18"/>
    <mergeCell ref="C20:C25"/>
    <mergeCell ref="F20:F25"/>
    <mergeCell ref="G20:G25"/>
    <mergeCell ref="B20:B29"/>
    <mergeCell ref="C26:C27"/>
    <mergeCell ref="C28:C29"/>
    <mergeCell ref="D28:D29"/>
    <mergeCell ref="E28:E29"/>
    <mergeCell ref="F28:F29"/>
    <mergeCell ref="G28:G29"/>
    <mergeCell ref="C11:C12"/>
    <mergeCell ref="C14:C15"/>
    <mergeCell ref="D14:D15"/>
    <mergeCell ref="E14:E15"/>
    <mergeCell ref="F14:F15"/>
    <mergeCell ref="G14:G15"/>
    <mergeCell ref="N20:N25"/>
    <mergeCell ref="O20:O25"/>
    <mergeCell ref="P20:P25"/>
    <mergeCell ref="Q20:Q25"/>
    <mergeCell ref="R20:R25"/>
    <mergeCell ref="S20:S25"/>
    <mergeCell ref="T20:T25"/>
    <mergeCell ref="U20:U25"/>
    <mergeCell ref="U26:U27"/>
    <mergeCell ref="L45:L47"/>
    <mergeCell ref="M45:M47"/>
    <mergeCell ref="N45:N47"/>
    <mergeCell ref="O45:O47"/>
    <mergeCell ref="P45:P47"/>
    <mergeCell ref="Q45:Q47"/>
    <mergeCell ref="R45:R47"/>
    <mergeCell ref="L28:L29"/>
    <mergeCell ref="M28:M29"/>
    <mergeCell ref="L31:L34"/>
    <mergeCell ref="M31:M34"/>
    <mergeCell ref="N31:N34"/>
    <mergeCell ref="O31:O34"/>
    <mergeCell ref="P31:P34"/>
    <mergeCell ref="Q31:Q34"/>
    <mergeCell ref="R31:R34"/>
    <mergeCell ref="N28:N29"/>
    <mergeCell ref="O28:O29"/>
    <mergeCell ref="P28:P29"/>
    <mergeCell ref="Q28:Q29"/>
    <mergeCell ref="R28:R29"/>
    <mergeCell ref="U16:U18"/>
    <mergeCell ref="V16:V18"/>
    <mergeCell ref="W16:W18"/>
    <mergeCell ref="AD14:AD15"/>
    <mergeCell ref="AE14:AE15"/>
    <mergeCell ref="U14:U15"/>
    <mergeCell ref="V14:V15"/>
    <mergeCell ref="W14:W15"/>
    <mergeCell ref="AR55:AR56"/>
    <mergeCell ref="AM14:AM15"/>
    <mergeCell ref="AN14:AN15"/>
    <mergeCell ref="AO14:AO15"/>
    <mergeCell ref="AP14:AP15"/>
    <mergeCell ref="AP16:AP18"/>
    <mergeCell ref="AF14:AF15"/>
    <mergeCell ref="AG14:AG15"/>
    <mergeCell ref="AH14:AH15"/>
    <mergeCell ref="AI14:AI15"/>
    <mergeCell ref="AJ14:AJ15"/>
    <mergeCell ref="AN16:AN18"/>
    <mergeCell ref="AO16:AO18"/>
    <mergeCell ref="AG16:AG18"/>
    <mergeCell ref="AM55:AM56"/>
    <mergeCell ref="AN55:AN56"/>
    <mergeCell ref="AS55:AS56"/>
    <mergeCell ref="AR57:AR58"/>
    <mergeCell ref="AS57:AS58"/>
    <mergeCell ref="AS14:AS15"/>
    <mergeCell ref="AR16:AR18"/>
    <mergeCell ref="AS16:AS18"/>
    <mergeCell ref="V26:V27"/>
    <mergeCell ref="W26:W27"/>
    <mergeCell ref="X26:X27"/>
    <mergeCell ref="Y26:Y27"/>
    <mergeCell ref="W28:W29"/>
    <mergeCell ref="X14:X15"/>
    <mergeCell ref="Y14:Y15"/>
    <mergeCell ref="AH16:AH18"/>
    <mergeCell ref="AI16:AI18"/>
    <mergeCell ref="AJ16:AJ18"/>
    <mergeCell ref="AK16:AK18"/>
    <mergeCell ref="AL16:AL18"/>
    <mergeCell ref="AM16:AM18"/>
    <mergeCell ref="X16:X18"/>
    <mergeCell ref="Y16:Y18"/>
    <mergeCell ref="V38:V40"/>
    <mergeCell ref="X57:X58"/>
    <mergeCell ref="Y57:Y58"/>
  </mergeCells>
  <conditionalFormatting sqref="J9:J16 J20:J55 J57:J66 X57:X66 J68:J81 X68:X81">
    <cfRule type="containsText" dxfId="5" priority="1" operator="containsText" text="Moderado">
      <formula>NOT(ISERROR(SEARCH(("Moderado"),(J9))))</formula>
    </cfRule>
  </conditionalFormatting>
  <conditionalFormatting sqref="J9:J16 J20:J55 J57:J66 X57:X66 J68:J81 X68:X81">
    <cfRule type="containsText" dxfId="4" priority="2" operator="containsText" text="Alto">
      <formula>NOT(ISERROR(SEARCH(("Alto"),(J9))))</formula>
    </cfRule>
  </conditionalFormatting>
  <conditionalFormatting sqref="J9:J16 J20:J55 J57:J66 X57:X66 J68:J81 X68:X81">
    <cfRule type="containsText" dxfId="3" priority="3" operator="containsText" text="Extremo">
      <formula>NOT(ISERROR(SEARCH(("Extremo"),(J9))))</formula>
    </cfRule>
  </conditionalFormatting>
  <conditionalFormatting sqref="X9:X16 X20:X55">
    <cfRule type="containsText" dxfId="2" priority="4" operator="containsText" text="Moderado">
      <formula>NOT(ISERROR(SEARCH(("Moderado"),(X9))))</formula>
    </cfRule>
  </conditionalFormatting>
  <conditionalFormatting sqref="X9:X16 X20:X55">
    <cfRule type="containsText" dxfId="1" priority="5" operator="containsText" text="Alto">
      <formula>NOT(ISERROR(SEARCH(("Alto"),(X9))))</formula>
    </cfRule>
  </conditionalFormatting>
  <conditionalFormatting sqref="X9:X16 X20:X55">
    <cfRule type="containsText" dxfId="0" priority="6" operator="containsText" text="Extremo">
      <formula>NOT(ISERROR(SEARCH(("Extremo"),(X9))))</formula>
    </cfRule>
  </conditionalFormatting>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7" topLeftCell="A8" activePane="bottomLeft" state="frozen"/>
      <selection pane="bottomLeft" activeCell="B9" sqref="B9"/>
    </sheetView>
  </sheetViews>
  <sheetFormatPr baseColWidth="10" defaultColWidth="12.625" defaultRowHeight="15" customHeight="1" x14ac:dyDescent="0.2"/>
  <cols>
    <col min="1" max="1" width="1.75" customWidth="1"/>
    <col min="2" max="2" width="12.375" customWidth="1"/>
    <col min="3" max="3" width="13" customWidth="1"/>
    <col min="4" max="4" width="10" customWidth="1"/>
    <col min="5" max="5" width="11.375" customWidth="1"/>
    <col min="6" max="7" width="33.875" customWidth="1"/>
    <col min="8" max="8" width="106.5" customWidth="1"/>
    <col min="9" max="9" width="70.625" customWidth="1"/>
    <col min="10" max="10" width="42.625" customWidth="1"/>
    <col min="11" max="11" width="41.625" customWidth="1"/>
    <col min="12" max="12" width="3.75" customWidth="1"/>
    <col min="13" max="13" width="36.625" customWidth="1"/>
    <col min="14" max="26" width="9.375" customWidth="1"/>
  </cols>
  <sheetData>
    <row r="1" spans="1:26" ht="9.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39" customHeight="1" x14ac:dyDescent="0.25">
      <c r="A2" s="2"/>
      <c r="B2" s="408"/>
      <c r="C2" s="409"/>
      <c r="D2" s="410" t="s">
        <v>0</v>
      </c>
      <c r="E2" s="411"/>
      <c r="F2" s="412" t="s">
        <v>1</v>
      </c>
      <c r="G2" s="343"/>
      <c r="H2" s="343"/>
      <c r="I2" s="343"/>
      <c r="J2" s="411"/>
      <c r="K2" s="410" t="s">
        <v>2</v>
      </c>
      <c r="L2" s="411"/>
      <c r="M2" s="3"/>
      <c r="N2" s="2"/>
      <c r="O2" s="2"/>
      <c r="P2" s="2"/>
      <c r="Q2" s="2"/>
      <c r="R2" s="2"/>
      <c r="S2" s="2"/>
      <c r="T2" s="2"/>
      <c r="U2" s="2"/>
      <c r="V2" s="2"/>
      <c r="W2" s="2"/>
      <c r="X2" s="2"/>
      <c r="Y2" s="2"/>
      <c r="Z2" s="2"/>
    </row>
    <row r="3" spans="1:26" ht="27.75" customHeight="1" x14ac:dyDescent="0.25">
      <c r="A3" s="2"/>
      <c r="B3" s="338"/>
      <c r="C3" s="339"/>
      <c r="D3" s="394" t="s">
        <v>3</v>
      </c>
      <c r="E3" s="316"/>
      <c r="F3" s="396" t="s">
        <v>4</v>
      </c>
      <c r="G3" s="322"/>
      <c r="H3" s="322"/>
      <c r="I3" s="322"/>
      <c r="J3" s="316"/>
      <c r="K3" s="394" t="s">
        <v>5</v>
      </c>
      <c r="L3" s="316"/>
      <c r="M3" s="5"/>
      <c r="N3" s="2"/>
      <c r="O3" s="2"/>
      <c r="P3" s="2"/>
      <c r="Q3" s="2"/>
      <c r="R3" s="2"/>
      <c r="S3" s="2"/>
      <c r="T3" s="2"/>
      <c r="U3" s="2"/>
      <c r="V3" s="2"/>
      <c r="W3" s="2"/>
      <c r="X3" s="2"/>
      <c r="Y3" s="2"/>
      <c r="Z3" s="2"/>
    </row>
    <row r="4" spans="1:26" ht="27.75" customHeight="1" x14ac:dyDescent="0.25">
      <c r="A4" s="2"/>
      <c r="B4" s="338"/>
      <c r="C4" s="339"/>
      <c r="D4" s="394" t="s">
        <v>6</v>
      </c>
      <c r="E4" s="316"/>
      <c r="F4" s="416" t="s">
        <v>7</v>
      </c>
      <c r="G4" s="375"/>
      <c r="H4" s="375"/>
      <c r="I4" s="375"/>
      <c r="J4" s="337"/>
      <c r="K4" s="397" t="s">
        <v>8</v>
      </c>
      <c r="L4" s="459"/>
      <c r="M4" s="461"/>
      <c r="N4" s="2"/>
      <c r="O4" s="2"/>
      <c r="P4" s="2"/>
      <c r="Q4" s="2"/>
      <c r="R4" s="2"/>
      <c r="S4" s="2"/>
      <c r="T4" s="2"/>
      <c r="U4" s="2"/>
      <c r="V4" s="2"/>
      <c r="W4" s="2"/>
      <c r="X4" s="2"/>
      <c r="Y4" s="2"/>
      <c r="Z4" s="2"/>
    </row>
    <row r="5" spans="1:26" ht="42" customHeight="1" x14ac:dyDescent="0.25">
      <c r="A5" s="2"/>
      <c r="B5" s="333"/>
      <c r="C5" s="334"/>
      <c r="D5" s="414" t="s">
        <v>9</v>
      </c>
      <c r="E5" s="415"/>
      <c r="F5" s="462" t="s">
        <v>10</v>
      </c>
      <c r="G5" s="351"/>
      <c r="H5" s="351"/>
      <c r="I5" s="351"/>
      <c r="J5" s="341"/>
      <c r="K5" s="376"/>
      <c r="L5" s="460"/>
      <c r="M5" s="352"/>
      <c r="N5" s="2"/>
      <c r="O5" s="2"/>
      <c r="P5" s="2"/>
      <c r="Q5" s="2"/>
      <c r="R5" s="2"/>
      <c r="S5" s="2"/>
      <c r="T5" s="2"/>
      <c r="U5" s="2"/>
      <c r="V5" s="2"/>
      <c r="W5" s="2"/>
      <c r="X5" s="2"/>
      <c r="Y5" s="2"/>
      <c r="Z5" s="2"/>
    </row>
    <row r="6" spans="1:26" ht="23.25" customHeight="1" x14ac:dyDescent="0.25">
      <c r="A6" s="1"/>
      <c r="B6" s="327" t="s">
        <v>1056</v>
      </c>
      <c r="C6" s="328"/>
      <c r="D6" s="328"/>
      <c r="E6" s="328"/>
      <c r="F6" s="328"/>
      <c r="G6" s="328"/>
      <c r="H6" s="328"/>
      <c r="I6" s="328"/>
      <c r="J6" s="328"/>
      <c r="K6" s="328"/>
      <c r="L6" s="328"/>
      <c r="M6" s="329"/>
      <c r="N6" s="1"/>
      <c r="O6" s="1"/>
      <c r="P6" s="1"/>
      <c r="Q6" s="1"/>
      <c r="R6" s="1"/>
      <c r="S6" s="1"/>
      <c r="T6" s="1"/>
      <c r="U6" s="1"/>
      <c r="V6" s="1"/>
      <c r="W6" s="1"/>
      <c r="X6" s="1"/>
      <c r="Y6" s="1"/>
      <c r="Z6" s="1"/>
    </row>
    <row r="7" spans="1:26" ht="82.5" customHeight="1" x14ac:dyDescent="0.25">
      <c r="A7" s="1"/>
      <c r="B7" s="456" t="s">
        <v>1057</v>
      </c>
      <c r="C7" s="406"/>
      <c r="D7" s="406"/>
      <c r="E7" s="406"/>
      <c r="F7" s="406"/>
      <c r="G7" s="406"/>
      <c r="H7" s="406"/>
      <c r="I7" s="406"/>
      <c r="J7" s="406"/>
      <c r="K7" s="406"/>
      <c r="L7" s="406"/>
      <c r="M7" s="407"/>
      <c r="N7" s="1"/>
      <c r="O7" s="1"/>
      <c r="P7" s="1"/>
      <c r="Q7" s="1"/>
      <c r="R7" s="1"/>
      <c r="S7" s="1"/>
      <c r="T7" s="1"/>
      <c r="U7" s="1"/>
      <c r="V7" s="1"/>
      <c r="W7" s="1"/>
      <c r="X7" s="1"/>
      <c r="Y7" s="1"/>
      <c r="Z7" s="1"/>
    </row>
    <row r="8" spans="1:26" ht="42" customHeight="1" x14ac:dyDescent="0.25">
      <c r="A8" s="1"/>
      <c r="B8" s="282"/>
      <c r="C8" s="283"/>
      <c r="D8" s="283"/>
      <c r="E8" s="283"/>
      <c r="F8" s="283"/>
      <c r="G8" s="283"/>
      <c r="H8" s="283"/>
      <c r="I8" s="283"/>
      <c r="J8" s="283"/>
      <c r="K8" s="283"/>
      <c r="L8" s="283"/>
      <c r="M8" s="284"/>
      <c r="N8" s="1"/>
      <c r="O8" s="1"/>
      <c r="P8" s="1"/>
      <c r="Q8" s="1"/>
      <c r="R8" s="1"/>
      <c r="S8" s="1"/>
      <c r="T8" s="1"/>
      <c r="U8" s="1"/>
      <c r="V8" s="1"/>
      <c r="W8" s="1"/>
      <c r="X8" s="1"/>
      <c r="Y8" s="1"/>
      <c r="Z8" s="1"/>
    </row>
    <row r="9" spans="1:26" ht="42" customHeight="1" x14ac:dyDescent="0.25">
      <c r="A9" s="1"/>
      <c r="B9" s="282"/>
      <c r="C9" s="283"/>
      <c r="D9" s="283"/>
      <c r="E9" s="283"/>
      <c r="F9" s="285" t="s">
        <v>1058</v>
      </c>
      <c r="G9" s="285" t="s">
        <v>1059</v>
      </c>
      <c r="H9" s="285" t="s">
        <v>1060</v>
      </c>
      <c r="I9" s="285" t="s">
        <v>1061</v>
      </c>
      <c r="J9" s="285" t="s">
        <v>1062</v>
      </c>
      <c r="K9" s="285" t="s">
        <v>1063</v>
      </c>
      <c r="L9" s="283"/>
      <c r="M9" s="284"/>
      <c r="N9" s="1"/>
      <c r="O9" s="1"/>
      <c r="P9" s="1"/>
      <c r="Q9" s="1"/>
      <c r="R9" s="1"/>
      <c r="S9" s="1"/>
      <c r="T9" s="1"/>
      <c r="U9" s="1"/>
      <c r="V9" s="1"/>
      <c r="W9" s="1"/>
      <c r="X9" s="1"/>
      <c r="Y9" s="1"/>
      <c r="Z9" s="1"/>
    </row>
    <row r="10" spans="1:26" ht="47.25" x14ac:dyDescent="0.25">
      <c r="A10" s="1"/>
      <c r="B10" s="282"/>
      <c r="C10" s="283"/>
      <c r="D10" s="283"/>
      <c r="E10" s="283"/>
      <c r="F10" s="286" t="s">
        <v>1064</v>
      </c>
      <c r="G10" s="286" t="s">
        <v>1065</v>
      </c>
      <c r="H10" s="286" t="s">
        <v>1066</v>
      </c>
      <c r="I10" s="286" t="s">
        <v>1067</v>
      </c>
      <c r="J10" s="286" t="s">
        <v>1068</v>
      </c>
      <c r="K10" s="286" t="s">
        <v>1069</v>
      </c>
      <c r="L10" s="283"/>
      <c r="M10" s="284"/>
      <c r="N10" s="1"/>
      <c r="O10" s="1"/>
      <c r="P10" s="1"/>
      <c r="Q10" s="1"/>
      <c r="R10" s="1"/>
      <c r="S10" s="1"/>
      <c r="T10" s="1"/>
      <c r="U10" s="1"/>
      <c r="V10" s="1"/>
      <c r="W10" s="1"/>
      <c r="X10" s="1"/>
      <c r="Y10" s="1"/>
      <c r="Z10" s="1"/>
    </row>
    <row r="11" spans="1:26" ht="31.5" x14ac:dyDescent="0.25">
      <c r="A11" s="1"/>
      <c r="B11" s="282"/>
      <c r="C11" s="283"/>
      <c r="D11" s="283"/>
      <c r="E11" s="283"/>
      <c r="F11" s="286" t="s">
        <v>1064</v>
      </c>
      <c r="G11" s="286" t="s">
        <v>1065</v>
      </c>
      <c r="H11" s="286" t="s">
        <v>1070</v>
      </c>
      <c r="I11" s="286" t="s">
        <v>1071</v>
      </c>
      <c r="J11" s="286" t="s">
        <v>1069</v>
      </c>
      <c r="K11" s="286" t="s">
        <v>1069</v>
      </c>
      <c r="L11" s="283"/>
      <c r="M11" s="284"/>
      <c r="N11" s="1"/>
      <c r="O11" s="1"/>
      <c r="P11" s="1"/>
      <c r="Q11" s="1"/>
      <c r="R11" s="1"/>
      <c r="S11" s="1"/>
      <c r="T11" s="1"/>
      <c r="U11" s="1"/>
      <c r="V11" s="1"/>
      <c r="W11" s="1"/>
      <c r="X11" s="1"/>
      <c r="Y11" s="1"/>
      <c r="Z11" s="1"/>
    </row>
    <row r="12" spans="1:26" ht="31.5" x14ac:dyDescent="0.25">
      <c r="A12" s="1"/>
      <c r="B12" s="282"/>
      <c r="C12" s="283"/>
      <c r="D12" s="283"/>
      <c r="E12" s="283"/>
      <c r="F12" s="286" t="s">
        <v>1064</v>
      </c>
      <c r="G12" s="286" t="s">
        <v>1065</v>
      </c>
      <c r="H12" s="286" t="s">
        <v>1072</v>
      </c>
      <c r="I12" s="286" t="s">
        <v>1073</v>
      </c>
      <c r="J12" s="286" t="s">
        <v>1069</v>
      </c>
      <c r="K12" s="286" t="s">
        <v>1069</v>
      </c>
      <c r="L12" s="283"/>
      <c r="M12" s="284"/>
      <c r="N12" s="1"/>
      <c r="O12" s="1"/>
      <c r="P12" s="1"/>
      <c r="Q12" s="1"/>
      <c r="R12" s="1"/>
      <c r="S12" s="1"/>
      <c r="T12" s="1"/>
      <c r="U12" s="1"/>
      <c r="V12" s="1"/>
      <c r="W12" s="1"/>
      <c r="X12" s="1"/>
      <c r="Y12" s="1"/>
      <c r="Z12" s="1"/>
    </row>
    <row r="13" spans="1:26" ht="94.5" x14ac:dyDescent="0.25">
      <c r="A13" s="1"/>
      <c r="B13" s="282"/>
      <c r="C13" s="283"/>
      <c r="D13" s="283"/>
      <c r="E13" s="283"/>
      <c r="F13" s="286" t="s">
        <v>1064</v>
      </c>
      <c r="G13" s="286" t="s">
        <v>1065</v>
      </c>
      <c r="H13" s="286" t="s">
        <v>1074</v>
      </c>
      <c r="I13" s="286" t="s">
        <v>1073</v>
      </c>
      <c r="J13" s="286" t="s">
        <v>1069</v>
      </c>
      <c r="K13" s="286" t="s">
        <v>1069</v>
      </c>
      <c r="L13" s="283"/>
      <c r="M13" s="284"/>
      <c r="N13" s="1"/>
      <c r="O13" s="1"/>
      <c r="P13" s="1"/>
      <c r="Q13" s="1"/>
      <c r="R13" s="1"/>
      <c r="S13" s="1"/>
      <c r="T13" s="1"/>
      <c r="U13" s="1"/>
      <c r="V13" s="1"/>
      <c r="W13" s="1"/>
      <c r="X13" s="1"/>
      <c r="Y13" s="1"/>
      <c r="Z13" s="1"/>
    </row>
    <row r="14" spans="1:26" ht="94.5" x14ac:dyDescent="0.25">
      <c r="A14" s="1"/>
      <c r="B14" s="282"/>
      <c r="C14" s="283"/>
      <c r="D14" s="283"/>
      <c r="E14" s="283"/>
      <c r="F14" s="286" t="s">
        <v>1064</v>
      </c>
      <c r="G14" s="286" t="s">
        <v>1065</v>
      </c>
      <c r="H14" s="286" t="s">
        <v>1075</v>
      </c>
      <c r="I14" s="286" t="s">
        <v>1073</v>
      </c>
      <c r="J14" s="286" t="s">
        <v>1076</v>
      </c>
      <c r="K14" s="286" t="s">
        <v>1077</v>
      </c>
      <c r="L14" s="283"/>
      <c r="M14" s="284"/>
      <c r="N14" s="1"/>
      <c r="O14" s="1"/>
      <c r="P14" s="1"/>
      <c r="Q14" s="1"/>
      <c r="R14" s="1"/>
      <c r="S14" s="1"/>
      <c r="T14" s="1"/>
      <c r="U14" s="1"/>
      <c r="V14" s="1"/>
      <c r="W14" s="1"/>
      <c r="X14" s="1"/>
      <c r="Y14" s="1"/>
      <c r="Z14" s="1"/>
    </row>
    <row r="15" spans="1:26" ht="126" x14ac:dyDescent="0.25">
      <c r="A15" s="1"/>
      <c r="B15" s="282"/>
      <c r="C15" s="283"/>
      <c r="D15" s="283"/>
      <c r="E15" s="283"/>
      <c r="F15" s="286" t="s">
        <v>1064</v>
      </c>
      <c r="G15" s="286" t="s">
        <v>1065</v>
      </c>
      <c r="H15" s="286" t="s">
        <v>1078</v>
      </c>
      <c r="I15" s="286" t="s">
        <v>1073</v>
      </c>
      <c r="J15" s="286" t="s">
        <v>1079</v>
      </c>
      <c r="K15" s="286" t="s">
        <v>1079</v>
      </c>
      <c r="L15" s="283"/>
      <c r="M15" s="284"/>
      <c r="N15" s="1"/>
      <c r="O15" s="1"/>
      <c r="P15" s="1"/>
      <c r="Q15" s="1"/>
      <c r="R15" s="1"/>
      <c r="S15" s="1"/>
      <c r="T15" s="1"/>
      <c r="U15" s="1"/>
      <c r="V15" s="1"/>
      <c r="W15" s="1"/>
      <c r="X15" s="1"/>
      <c r="Y15" s="1"/>
      <c r="Z15" s="1"/>
    </row>
    <row r="16" spans="1:26" ht="94.5" x14ac:dyDescent="0.25">
      <c r="A16" s="1"/>
      <c r="B16" s="282"/>
      <c r="C16" s="283"/>
      <c r="D16" s="283"/>
      <c r="E16" s="283"/>
      <c r="F16" s="286" t="s">
        <v>1064</v>
      </c>
      <c r="G16" s="286" t="s">
        <v>1065</v>
      </c>
      <c r="H16" s="286" t="s">
        <v>1080</v>
      </c>
      <c r="I16" s="286" t="s">
        <v>1073</v>
      </c>
      <c r="J16" s="286" t="s">
        <v>1081</v>
      </c>
      <c r="K16" s="286" t="s">
        <v>1081</v>
      </c>
      <c r="L16" s="283"/>
      <c r="M16" s="284"/>
      <c r="N16" s="1"/>
      <c r="O16" s="1"/>
      <c r="P16" s="1"/>
      <c r="Q16" s="1"/>
      <c r="R16" s="1"/>
      <c r="S16" s="1"/>
      <c r="T16" s="1"/>
      <c r="U16" s="1"/>
      <c r="V16" s="1"/>
      <c r="W16" s="1"/>
      <c r="X16" s="1"/>
      <c r="Y16" s="1"/>
      <c r="Z16" s="1"/>
    </row>
    <row r="17" spans="1:26" ht="15.75" x14ac:dyDescent="0.25">
      <c r="A17" s="1"/>
      <c r="B17" s="282"/>
      <c r="C17" s="283"/>
      <c r="D17" s="283"/>
      <c r="E17" s="283"/>
      <c r="F17" s="286" t="s">
        <v>1082</v>
      </c>
      <c r="G17" s="286" t="s">
        <v>1065</v>
      </c>
      <c r="H17" s="286" t="s">
        <v>1083</v>
      </c>
      <c r="I17" s="286" t="s">
        <v>1084</v>
      </c>
      <c r="J17" s="286" t="s">
        <v>1069</v>
      </c>
      <c r="K17" s="286" t="s">
        <v>1069</v>
      </c>
      <c r="L17" s="283"/>
      <c r="M17" s="284"/>
      <c r="N17" s="1"/>
      <c r="O17" s="1"/>
      <c r="P17" s="1"/>
      <c r="Q17" s="1"/>
      <c r="R17" s="1"/>
      <c r="S17" s="1"/>
      <c r="T17" s="1"/>
      <c r="U17" s="1"/>
      <c r="V17" s="1"/>
      <c r="W17" s="1"/>
      <c r="X17" s="1"/>
      <c r="Y17" s="1"/>
      <c r="Z17" s="1"/>
    </row>
    <row r="18" spans="1:26" ht="31.5" x14ac:dyDescent="0.25">
      <c r="A18" s="1"/>
      <c r="B18" s="282"/>
      <c r="C18" s="283"/>
      <c r="D18" s="283"/>
      <c r="E18" s="283"/>
      <c r="F18" s="286" t="s">
        <v>1085</v>
      </c>
      <c r="G18" s="286" t="s">
        <v>1065</v>
      </c>
      <c r="H18" s="286" t="s">
        <v>1086</v>
      </c>
      <c r="I18" s="286" t="s">
        <v>1073</v>
      </c>
      <c r="J18" s="286" t="s">
        <v>1069</v>
      </c>
      <c r="K18" s="286" t="s">
        <v>1069</v>
      </c>
      <c r="L18" s="283"/>
      <c r="M18" s="284"/>
      <c r="N18" s="1"/>
      <c r="O18" s="1"/>
      <c r="P18" s="1"/>
      <c r="Q18" s="1"/>
      <c r="R18" s="1"/>
      <c r="S18" s="1"/>
      <c r="T18" s="1"/>
      <c r="U18" s="1"/>
      <c r="V18" s="1"/>
      <c r="W18" s="1"/>
      <c r="X18" s="1"/>
      <c r="Y18" s="1"/>
      <c r="Z18" s="1"/>
    </row>
    <row r="19" spans="1:26" ht="31.5" x14ac:dyDescent="0.25">
      <c r="A19" s="1"/>
      <c r="B19" s="282"/>
      <c r="C19" s="283"/>
      <c r="D19" s="283"/>
      <c r="E19" s="283"/>
      <c r="F19" s="286" t="s">
        <v>1085</v>
      </c>
      <c r="G19" s="286" t="s">
        <v>1065</v>
      </c>
      <c r="H19" s="286" t="s">
        <v>1087</v>
      </c>
      <c r="I19" s="286" t="s">
        <v>1073</v>
      </c>
      <c r="J19" s="286" t="s">
        <v>1069</v>
      </c>
      <c r="K19" s="286" t="s">
        <v>1069</v>
      </c>
      <c r="L19" s="283"/>
      <c r="M19" s="284"/>
      <c r="N19" s="1"/>
      <c r="O19" s="1"/>
      <c r="P19" s="1"/>
      <c r="Q19" s="1"/>
      <c r="R19" s="1"/>
      <c r="S19" s="1"/>
      <c r="T19" s="1"/>
      <c r="U19" s="1"/>
      <c r="V19" s="1"/>
      <c r="W19" s="1"/>
      <c r="X19" s="1"/>
      <c r="Y19" s="1"/>
      <c r="Z19" s="1"/>
    </row>
    <row r="20" spans="1:26" ht="31.5" x14ac:dyDescent="0.25">
      <c r="A20" s="1"/>
      <c r="B20" s="282"/>
      <c r="C20" s="283"/>
      <c r="D20" s="283"/>
      <c r="E20" s="283"/>
      <c r="F20" s="286" t="s">
        <v>1085</v>
      </c>
      <c r="G20" s="286" t="s">
        <v>1065</v>
      </c>
      <c r="H20" s="286" t="s">
        <v>1088</v>
      </c>
      <c r="I20" s="286" t="s">
        <v>1089</v>
      </c>
      <c r="J20" s="286" t="s">
        <v>1069</v>
      </c>
      <c r="K20" s="286" t="s">
        <v>1069</v>
      </c>
      <c r="L20" s="283"/>
      <c r="M20" s="284"/>
      <c r="N20" s="1"/>
      <c r="O20" s="1"/>
      <c r="P20" s="1"/>
      <c r="Q20" s="1"/>
      <c r="R20" s="1"/>
      <c r="S20" s="1"/>
      <c r="T20" s="1"/>
      <c r="U20" s="1"/>
      <c r="V20" s="1"/>
      <c r="W20" s="1"/>
      <c r="X20" s="1"/>
      <c r="Y20" s="1"/>
      <c r="Z20" s="1"/>
    </row>
    <row r="21" spans="1:26" ht="15.75" customHeight="1" x14ac:dyDescent="0.25">
      <c r="A21" s="1"/>
      <c r="B21" s="282"/>
      <c r="C21" s="283"/>
      <c r="D21" s="283"/>
      <c r="E21" s="283"/>
      <c r="F21" s="286" t="s">
        <v>1085</v>
      </c>
      <c r="G21" s="286" t="s">
        <v>1065</v>
      </c>
      <c r="H21" s="286" t="s">
        <v>1090</v>
      </c>
      <c r="I21" s="286" t="s">
        <v>1089</v>
      </c>
      <c r="J21" s="286" t="s">
        <v>1091</v>
      </c>
      <c r="K21" s="286" t="s">
        <v>1091</v>
      </c>
      <c r="L21" s="283"/>
      <c r="M21" s="284"/>
      <c r="N21" s="1"/>
      <c r="O21" s="1"/>
      <c r="P21" s="1"/>
      <c r="Q21" s="1"/>
      <c r="R21" s="1"/>
      <c r="S21" s="1"/>
      <c r="T21" s="1"/>
      <c r="U21" s="1"/>
      <c r="V21" s="1"/>
      <c r="W21" s="1"/>
      <c r="X21" s="1"/>
      <c r="Y21" s="1"/>
      <c r="Z21" s="1"/>
    </row>
    <row r="22" spans="1:26" ht="15.75" customHeight="1" x14ac:dyDescent="0.25">
      <c r="A22" s="1"/>
      <c r="B22" s="282"/>
      <c r="C22" s="283"/>
      <c r="D22" s="283"/>
      <c r="E22" s="283"/>
      <c r="F22" s="286" t="s">
        <v>1064</v>
      </c>
      <c r="G22" s="286" t="s">
        <v>907</v>
      </c>
      <c r="H22" s="286" t="s">
        <v>1092</v>
      </c>
      <c r="I22" s="286" t="s">
        <v>1093</v>
      </c>
      <c r="J22" s="286" t="s">
        <v>1069</v>
      </c>
      <c r="K22" s="286" t="s">
        <v>1069</v>
      </c>
      <c r="L22" s="283"/>
      <c r="M22" s="284"/>
      <c r="N22" s="1"/>
      <c r="O22" s="1"/>
      <c r="P22" s="1"/>
      <c r="Q22" s="1"/>
      <c r="R22" s="1"/>
      <c r="S22" s="1"/>
      <c r="T22" s="1"/>
      <c r="U22" s="1"/>
      <c r="V22" s="1"/>
      <c r="W22" s="1"/>
      <c r="X22" s="1"/>
      <c r="Y22" s="1"/>
      <c r="Z22" s="1"/>
    </row>
    <row r="23" spans="1:26" ht="15.75" customHeight="1" x14ac:dyDescent="0.25">
      <c r="A23" s="1"/>
      <c r="B23" s="282"/>
      <c r="C23" s="283"/>
      <c r="D23" s="283"/>
      <c r="E23" s="283"/>
      <c r="F23" s="286" t="s">
        <v>1064</v>
      </c>
      <c r="G23" s="286" t="s">
        <v>907</v>
      </c>
      <c r="H23" s="286" t="s">
        <v>1094</v>
      </c>
      <c r="I23" s="286" t="s">
        <v>1093</v>
      </c>
      <c r="J23" s="286" t="s">
        <v>1095</v>
      </c>
      <c r="K23" s="286" t="s">
        <v>1096</v>
      </c>
      <c r="L23" s="283"/>
      <c r="M23" s="284"/>
      <c r="N23" s="1"/>
      <c r="O23" s="1"/>
      <c r="P23" s="1"/>
      <c r="Q23" s="1"/>
      <c r="R23" s="1"/>
      <c r="S23" s="1"/>
      <c r="T23" s="1"/>
      <c r="U23" s="1"/>
      <c r="V23" s="1"/>
      <c r="W23" s="1"/>
      <c r="X23" s="1"/>
      <c r="Y23" s="1"/>
      <c r="Z23" s="1"/>
    </row>
    <row r="24" spans="1:26" ht="15.75" customHeight="1" x14ac:dyDescent="0.25">
      <c r="A24" s="1"/>
      <c r="B24" s="282"/>
      <c r="C24" s="283"/>
      <c r="D24" s="283"/>
      <c r="E24" s="283"/>
      <c r="F24" s="286" t="s">
        <v>1064</v>
      </c>
      <c r="G24" s="286" t="s">
        <v>907</v>
      </c>
      <c r="H24" s="286" t="s">
        <v>1097</v>
      </c>
      <c r="I24" s="286" t="s">
        <v>1093</v>
      </c>
      <c r="J24" s="286" t="s">
        <v>1069</v>
      </c>
      <c r="K24" s="286" t="s">
        <v>1069</v>
      </c>
      <c r="L24" s="283"/>
      <c r="M24" s="284"/>
      <c r="N24" s="1"/>
      <c r="O24" s="1"/>
      <c r="P24" s="1"/>
      <c r="Q24" s="1"/>
      <c r="R24" s="1"/>
      <c r="S24" s="1"/>
      <c r="T24" s="1"/>
      <c r="U24" s="1"/>
      <c r="V24" s="1"/>
      <c r="W24" s="1"/>
      <c r="X24" s="1"/>
      <c r="Y24" s="1"/>
      <c r="Z24" s="1"/>
    </row>
    <row r="25" spans="1:26" ht="15.75" customHeight="1" x14ac:dyDescent="0.25">
      <c r="A25" s="1"/>
      <c r="B25" s="282"/>
      <c r="C25" s="283"/>
      <c r="D25" s="283"/>
      <c r="E25" s="283"/>
      <c r="F25" s="286" t="s">
        <v>1064</v>
      </c>
      <c r="G25" s="286" t="s">
        <v>907</v>
      </c>
      <c r="H25" s="286" t="s">
        <v>1098</v>
      </c>
      <c r="I25" s="286" t="s">
        <v>1093</v>
      </c>
      <c r="J25" s="286" t="s">
        <v>1069</v>
      </c>
      <c r="K25" s="286" t="s">
        <v>1069</v>
      </c>
      <c r="L25" s="283"/>
      <c r="M25" s="284"/>
      <c r="N25" s="1"/>
      <c r="O25" s="1"/>
      <c r="P25" s="1"/>
      <c r="Q25" s="1"/>
      <c r="R25" s="1"/>
      <c r="S25" s="1"/>
      <c r="T25" s="1"/>
      <c r="U25" s="1"/>
      <c r="V25" s="1"/>
      <c r="W25" s="1"/>
      <c r="X25" s="1"/>
      <c r="Y25" s="1"/>
      <c r="Z25" s="1"/>
    </row>
    <row r="26" spans="1:26" ht="15.75" customHeight="1" x14ac:dyDescent="0.25">
      <c r="A26" s="1"/>
      <c r="B26" s="282"/>
      <c r="C26" s="283"/>
      <c r="D26" s="283"/>
      <c r="E26" s="283"/>
      <c r="F26" s="286" t="s">
        <v>1082</v>
      </c>
      <c r="G26" s="286" t="s">
        <v>907</v>
      </c>
      <c r="H26" s="286" t="s">
        <v>1099</v>
      </c>
      <c r="I26" s="286" t="s">
        <v>1100</v>
      </c>
      <c r="J26" s="286" t="s">
        <v>1101</v>
      </c>
      <c r="K26" s="286" t="s">
        <v>1102</v>
      </c>
      <c r="L26" s="283"/>
      <c r="M26" s="284"/>
      <c r="N26" s="1"/>
      <c r="O26" s="1"/>
      <c r="P26" s="1"/>
      <c r="Q26" s="1"/>
      <c r="R26" s="1"/>
      <c r="S26" s="1"/>
      <c r="T26" s="1"/>
      <c r="U26" s="1"/>
      <c r="V26" s="1"/>
      <c r="W26" s="1"/>
      <c r="X26" s="1"/>
      <c r="Y26" s="1"/>
      <c r="Z26" s="1"/>
    </row>
    <row r="27" spans="1:26" ht="15.75" customHeight="1" x14ac:dyDescent="0.25">
      <c r="A27" s="1"/>
      <c r="B27" s="282"/>
      <c r="C27" s="283"/>
      <c r="D27" s="283"/>
      <c r="E27" s="283"/>
      <c r="F27" s="286" t="s">
        <v>1082</v>
      </c>
      <c r="G27" s="286" t="s">
        <v>907</v>
      </c>
      <c r="H27" s="286" t="s">
        <v>1103</v>
      </c>
      <c r="I27" s="286" t="s">
        <v>1104</v>
      </c>
      <c r="J27" s="286" t="s">
        <v>1105</v>
      </c>
      <c r="K27" s="286" t="s">
        <v>1105</v>
      </c>
      <c r="L27" s="283"/>
      <c r="M27" s="284"/>
      <c r="N27" s="1"/>
      <c r="O27" s="1"/>
      <c r="P27" s="1"/>
      <c r="Q27" s="1"/>
      <c r="R27" s="1"/>
      <c r="S27" s="1"/>
      <c r="T27" s="1"/>
      <c r="U27" s="1"/>
      <c r="V27" s="1"/>
      <c r="W27" s="1"/>
      <c r="X27" s="1"/>
      <c r="Y27" s="1"/>
      <c r="Z27" s="1"/>
    </row>
    <row r="28" spans="1:26" ht="15.75" customHeight="1" x14ac:dyDescent="0.25">
      <c r="A28" s="1"/>
      <c r="B28" s="282"/>
      <c r="C28" s="283"/>
      <c r="D28" s="283"/>
      <c r="E28" s="283"/>
      <c r="F28" s="286" t="s">
        <v>1085</v>
      </c>
      <c r="G28" s="286" t="s">
        <v>907</v>
      </c>
      <c r="H28" s="286" t="s">
        <v>1106</v>
      </c>
      <c r="I28" s="286" t="s">
        <v>1093</v>
      </c>
      <c r="J28" s="286" t="s">
        <v>1069</v>
      </c>
      <c r="K28" s="286" t="s">
        <v>1069</v>
      </c>
      <c r="L28" s="283"/>
      <c r="M28" s="284"/>
      <c r="N28" s="1"/>
      <c r="O28" s="1"/>
      <c r="P28" s="1"/>
      <c r="Q28" s="1"/>
      <c r="R28" s="1"/>
      <c r="S28" s="1"/>
      <c r="T28" s="1"/>
      <c r="U28" s="1"/>
      <c r="V28" s="1"/>
      <c r="W28" s="1"/>
      <c r="X28" s="1"/>
      <c r="Y28" s="1"/>
      <c r="Z28" s="1"/>
    </row>
    <row r="29" spans="1:26" ht="15.75" customHeight="1" x14ac:dyDescent="0.25">
      <c r="A29" s="1"/>
      <c r="B29" s="282"/>
      <c r="C29" s="283"/>
      <c r="D29" s="283"/>
      <c r="E29" s="283"/>
      <c r="F29" s="286" t="s">
        <v>1085</v>
      </c>
      <c r="G29" s="286" t="s">
        <v>907</v>
      </c>
      <c r="H29" s="286" t="s">
        <v>1107</v>
      </c>
      <c r="I29" s="286" t="s">
        <v>1093</v>
      </c>
      <c r="J29" s="286" t="s">
        <v>1069</v>
      </c>
      <c r="K29" s="286" t="s">
        <v>1069</v>
      </c>
      <c r="L29" s="283"/>
      <c r="M29" s="284"/>
      <c r="N29" s="1"/>
      <c r="O29" s="1"/>
      <c r="P29" s="1"/>
      <c r="Q29" s="1"/>
      <c r="R29" s="1"/>
      <c r="S29" s="1"/>
      <c r="T29" s="1"/>
      <c r="U29" s="1"/>
      <c r="V29" s="1"/>
      <c r="W29" s="1"/>
      <c r="X29" s="1"/>
      <c r="Y29" s="1"/>
      <c r="Z29" s="1"/>
    </row>
    <row r="30" spans="1:26" ht="15.75" customHeight="1" x14ac:dyDescent="0.25">
      <c r="A30" s="1"/>
      <c r="B30" s="282"/>
      <c r="C30" s="283"/>
      <c r="D30" s="283"/>
      <c r="E30" s="283"/>
      <c r="F30" s="286" t="s">
        <v>1085</v>
      </c>
      <c r="G30" s="286" t="s">
        <v>907</v>
      </c>
      <c r="H30" s="286" t="s">
        <v>1108</v>
      </c>
      <c r="I30" s="286" t="s">
        <v>1093</v>
      </c>
      <c r="J30" s="286" t="s">
        <v>1109</v>
      </c>
      <c r="K30" s="286" t="s">
        <v>1109</v>
      </c>
      <c r="L30" s="283"/>
      <c r="M30" s="284"/>
      <c r="N30" s="1"/>
      <c r="O30" s="1"/>
      <c r="P30" s="1"/>
      <c r="Q30" s="1"/>
      <c r="R30" s="1"/>
      <c r="S30" s="1"/>
      <c r="T30" s="1"/>
      <c r="U30" s="1"/>
      <c r="V30" s="1"/>
      <c r="W30" s="1"/>
      <c r="X30" s="1"/>
      <c r="Y30" s="1"/>
      <c r="Z30" s="1"/>
    </row>
    <row r="31" spans="1:26" ht="15.75" customHeight="1" x14ac:dyDescent="0.25">
      <c r="A31" s="1"/>
      <c r="B31" s="282"/>
      <c r="C31" s="283"/>
      <c r="D31" s="283"/>
      <c r="E31" s="283"/>
      <c r="F31" s="286" t="s">
        <v>1085</v>
      </c>
      <c r="G31" s="286" t="s">
        <v>907</v>
      </c>
      <c r="H31" s="286" t="s">
        <v>1110</v>
      </c>
      <c r="I31" s="286" t="s">
        <v>1093</v>
      </c>
      <c r="J31" s="286" t="s">
        <v>1069</v>
      </c>
      <c r="K31" s="286" t="s">
        <v>1069</v>
      </c>
      <c r="L31" s="283"/>
      <c r="M31" s="284"/>
      <c r="N31" s="1"/>
      <c r="O31" s="1"/>
      <c r="P31" s="1"/>
      <c r="Q31" s="1"/>
      <c r="R31" s="1"/>
      <c r="S31" s="1"/>
      <c r="T31" s="1"/>
      <c r="U31" s="1"/>
      <c r="V31" s="1"/>
      <c r="W31" s="1"/>
      <c r="X31" s="1"/>
      <c r="Y31" s="1"/>
      <c r="Z31" s="1"/>
    </row>
    <row r="32" spans="1:26" ht="15.75" customHeight="1" x14ac:dyDescent="0.25">
      <c r="A32" s="1"/>
      <c r="B32" s="282"/>
      <c r="C32" s="283"/>
      <c r="D32" s="283"/>
      <c r="E32" s="283"/>
      <c r="F32" s="286" t="s">
        <v>1085</v>
      </c>
      <c r="G32" s="286" t="s">
        <v>907</v>
      </c>
      <c r="H32" s="286" t="s">
        <v>1111</v>
      </c>
      <c r="I32" s="286" t="s">
        <v>1093</v>
      </c>
      <c r="J32" s="286" t="s">
        <v>1069</v>
      </c>
      <c r="K32" s="286" t="s">
        <v>1069</v>
      </c>
      <c r="L32" s="283"/>
      <c r="M32" s="284"/>
      <c r="N32" s="1"/>
      <c r="O32" s="1"/>
      <c r="P32" s="1"/>
      <c r="Q32" s="1"/>
      <c r="R32" s="1"/>
      <c r="S32" s="1"/>
      <c r="T32" s="1"/>
      <c r="U32" s="1"/>
      <c r="V32" s="1"/>
      <c r="W32" s="1"/>
      <c r="X32" s="1"/>
      <c r="Y32" s="1"/>
      <c r="Z32" s="1"/>
    </row>
    <row r="33" spans="1:26" ht="15.75" customHeight="1" x14ac:dyDescent="0.25">
      <c r="A33" s="1"/>
      <c r="B33" s="282"/>
      <c r="C33" s="283"/>
      <c r="D33" s="283"/>
      <c r="E33" s="283"/>
      <c r="F33" s="286" t="s">
        <v>1085</v>
      </c>
      <c r="G33" s="286" t="s">
        <v>907</v>
      </c>
      <c r="H33" s="286" t="s">
        <v>1112</v>
      </c>
      <c r="I33" s="286" t="s">
        <v>1093</v>
      </c>
      <c r="J33" s="286" t="s">
        <v>1069</v>
      </c>
      <c r="K33" s="286" t="s">
        <v>1069</v>
      </c>
      <c r="L33" s="283"/>
      <c r="M33" s="284"/>
      <c r="N33" s="1"/>
      <c r="O33" s="1"/>
      <c r="P33" s="1"/>
      <c r="Q33" s="1"/>
      <c r="R33" s="1"/>
      <c r="S33" s="1"/>
      <c r="T33" s="1"/>
      <c r="U33" s="1"/>
      <c r="V33" s="1"/>
      <c r="W33" s="1"/>
      <c r="X33" s="1"/>
      <c r="Y33" s="1"/>
      <c r="Z33" s="1"/>
    </row>
    <row r="34" spans="1:26" ht="15.75" customHeight="1" x14ac:dyDescent="0.25">
      <c r="A34" s="1"/>
      <c r="B34" s="282"/>
      <c r="C34" s="283"/>
      <c r="D34" s="283"/>
      <c r="E34" s="283"/>
      <c r="F34" s="286" t="s">
        <v>1085</v>
      </c>
      <c r="G34" s="286" t="s">
        <v>907</v>
      </c>
      <c r="H34" s="286" t="s">
        <v>1113</v>
      </c>
      <c r="I34" s="286" t="s">
        <v>1093</v>
      </c>
      <c r="J34" s="286" t="s">
        <v>1069</v>
      </c>
      <c r="K34" s="286" t="s">
        <v>1069</v>
      </c>
      <c r="L34" s="283"/>
      <c r="M34" s="284"/>
      <c r="N34" s="1"/>
      <c r="O34" s="1"/>
      <c r="P34" s="1"/>
      <c r="Q34" s="1"/>
      <c r="R34" s="1"/>
      <c r="S34" s="1"/>
      <c r="T34" s="1"/>
      <c r="U34" s="1"/>
      <c r="V34" s="1"/>
      <c r="W34" s="1"/>
      <c r="X34" s="1"/>
      <c r="Y34" s="1"/>
      <c r="Z34" s="1"/>
    </row>
    <row r="35" spans="1:26" ht="15.75" customHeight="1" x14ac:dyDescent="0.25">
      <c r="A35" s="1"/>
      <c r="B35" s="282"/>
      <c r="C35" s="283"/>
      <c r="D35" s="283"/>
      <c r="E35" s="283"/>
      <c r="F35" s="286" t="s">
        <v>1085</v>
      </c>
      <c r="G35" s="286" t="s">
        <v>907</v>
      </c>
      <c r="H35" s="286" t="s">
        <v>1114</v>
      </c>
      <c r="I35" s="286" t="s">
        <v>1093</v>
      </c>
      <c r="J35" s="286" t="s">
        <v>1069</v>
      </c>
      <c r="K35" s="286" t="s">
        <v>1069</v>
      </c>
      <c r="L35" s="283"/>
      <c r="M35" s="284"/>
      <c r="N35" s="1"/>
      <c r="O35" s="1"/>
      <c r="P35" s="1"/>
      <c r="Q35" s="1"/>
      <c r="R35" s="1"/>
      <c r="S35" s="1"/>
      <c r="T35" s="1"/>
      <c r="U35" s="1"/>
      <c r="V35" s="1"/>
      <c r="W35" s="1"/>
      <c r="X35" s="1"/>
      <c r="Y35" s="1"/>
      <c r="Z35" s="1"/>
    </row>
    <row r="36" spans="1:26" ht="15.75" customHeight="1" x14ac:dyDescent="0.25">
      <c r="A36" s="1"/>
      <c r="B36" s="282"/>
      <c r="C36" s="283"/>
      <c r="D36" s="283"/>
      <c r="E36" s="283"/>
      <c r="F36" s="286" t="s">
        <v>1085</v>
      </c>
      <c r="G36" s="286" t="s">
        <v>907</v>
      </c>
      <c r="H36" s="286" t="s">
        <v>1115</v>
      </c>
      <c r="I36" s="286" t="s">
        <v>1093</v>
      </c>
      <c r="J36" s="286" t="s">
        <v>1116</v>
      </c>
      <c r="K36" s="286" t="s">
        <v>1117</v>
      </c>
      <c r="L36" s="283"/>
      <c r="M36" s="284"/>
      <c r="N36" s="1"/>
      <c r="O36" s="1"/>
      <c r="P36" s="1"/>
      <c r="Q36" s="1"/>
      <c r="R36" s="1"/>
      <c r="S36" s="1"/>
      <c r="T36" s="1"/>
      <c r="U36" s="1"/>
      <c r="V36" s="1"/>
      <c r="W36" s="1"/>
      <c r="X36" s="1"/>
      <c r="Y36" s="1"/>
      <c r="Z36" s="1"/>
    </row>
    <row r="37" spans="1:26" ht="15.75" customHeight="1" x14ac:dyDescent="0.25">
      <c r="A37" s="1"/>
      <c r="B37" s="282"/>
      <c r="C37" s="283"/>
      <c r="D37" s="283"/>
      <c r="E37" s="283"/>
      <c r="F37" s="286" t="s">
        <v>1064</v>
      </c>
      <c r="G37" s="286" t="s">
        <v>1118</v>
      </c>
      <c r="H37" s="286" t="s">
        <v>1119</v>
      </c>
      <c r="I37" s="286" t="s">
        <v>1093</v>
      </c>
      <c r="J37" s="286" t="s">
        <v>1069</v>
      </c>
      <c r="K37" s="286" t="s">
        <v>1069</v>
      </c>
      <c r="L37" s="283"/>
      <c r="M37" s="284"/>
      <c r="N37" s="1"/>
      <c r="O37" s="1"/>
      <c r="P37" s="1"/>
      <c r="Q37" s="1"/>
      <c r="R37" s="1"/>
      <c r="S37" s="1"/>
      <c r="T37" s="1"/>
      <c r="U37" s="1"/>
      <c r="V37" s="1"/>
      <c r="W37" s="1"/>
      <c r="X37" s="1"/>
      <c r="Y37" s="1"/>
      <c r="Z37" s="1"/>
    </row>
    <row r="38" spans="1:26" ht="15.75" customHeight="1" x14ac:dyDescent="0.25">
      <c r="A38" s="1"/>
      <c r="B38" s="282"/>
      <c r="C38" s="283"/>
      <c r="D38" s="283"/>
      <c r="E38" s="283"/>
      <c r="F38" s="286" t="s">
        <v>1064</v>
      </c>
      <c r="G38" s="286" t="s">
        <v>1118</v>
      </c>
      <c r="H38" s="286" t="s">
        <v>1120</v>
      </c>
      <c r="I38" s="286" t="s">
        <v>1093</v>
      </c>
      <c r="J38" s="286" t="s">
        <v>1069</v>
      </c>
      <c r="K38" s="286" t="s">
        <v>1069</v>
      </c>
      <c r="L38" s="283"/>
      <c r="M38" s="284"/>
      <c r="N38" s="1"/>
      <c r="O38" s="1"/>
      <c r="P38" s="1"/>
      <c r="Q38" s="1"/>
      <c r="R38" s="1"/>
      <c r="S38" s="1"/>
      <c r="T38" s="1"/>
      <c r="U38" s="1"/>
      <c r="V38" s="1"/>
      <c r="W38" s="1"/>
      <c r="X38" s="1"/>
      <c r="Y38" s="1"/>
      <c r="Z38" s="1"/>
    </row>
    <row r="39" spans="1:26" ht="15.75" customHeight="1" x14ac:dyDescent="0.25">
      <c r="A39" s="1"/>
      <c r="B39" s="282"/>
      <c r="C39" s="283"/>
      <c r="D39" s="283"/>
      <c r="E39" s="283"/>
      <c r="F39" s="286" t="s">
        <v>1064</v>
      </c>
      <c r="G39" s="286" t="s">
        <v>1118</v>
      </c>
      <c r="H39" s="286" t="s">
        <v>1121</v>
      </c>
      <c r="I39" s="286" t="s">
        <v>1093</v>
      </c>
      <c r="J39" s="286" t="s">
        <v>1069</v>
      </c>
      <c r="K39" s="286" t="s">
        <v>1069</v>
      </c>
      <c r="L39" s="283"/>
      <c r="M39" s="284"/>
      <c r="N39" s="1"/>
      <c r="O39" s="1"/>
      <c r="P39" s="1"/>
      <c r="Q39" s="1"/>
      <c r="R39" s="1"/>
      <c r="S39" s="1"/>
      <c r="T39" s="1"/>
      <c r="U39" s="1"/>
      <c r="V39" s="1"/>
      <c r="W39" s="1"/>
      <c r="X39" s="1"/>
      <c r="Y39" s="1"/>
      <c r="Z39" s="1"/>
    </row>
    <row r="40" spans="1:26" ht="15.75" customHeight="1" x14ac:dyDescent="0.25">
      <c r="A40" s="1"/>
      <c r="B40" s="282"/>
      <c r="C40" s="283"/>
      <c r="D40" s="283"/>
      <c r="E40" s="283"/>
      <c r="F40" s="286" t="s">
        <v>1064</v>
      </c>
      <c r="G40" s="286" t="s">
        <v>1118</v>
      </c>
      <c r="H40" s="286" t="s">
        <v>1122</v>
      </c>
      <c r="I40" s="286" t="s">
        <v>1123</v>
      </c>
      <c r="J40" s="286" t="s">
        <v>1069</v>
      </c>
      <c r="K40" s="286" t="s">
        <v>1069</v>
      </c>
      <c r="L40" s="283"/>
      <c r="M40" s="284"/>
      <c r="N40" s="1"/>
      <c r="O40" s="1"/>
      <c r="P40" s="1"/>
      <c r="Q40" s="1"/>
      <c r="R40" s="1"/>
      <c r="S40" s="1"/>
      <c r="T40" s="1"/>
      <c r="U40" s="1"/>
      <c r="V40" s="1"/>
      <c r="W40" s="1"/>
      <c r="X40" s="1"/>
      <c r="Y40" s="1"/>
      <c r="Z40" s="1"/>
    </row>
    <row r="41" spans="1:26" ht="15.75" customHeight="1" x14ac:dyDescent="0.25">
      <c r="A41" s="1"/>
      <c r="B41" s="282"/>
      <c r="C41" s="283"/>
      <c r="D41" s="283"/>
      <c r="E41" s="283"/>
      <c r="F41" s="286" t="s">
        <v>1064</v>
      </c>
      <c r="G41" s="286" t="s">
        <v>1118</v>
      </c>
      <c r="H41" s="286" t="s">
        <v>1124</v>
      </c>
      <c r="I41" s="286" t="s">
        <v>1123</v>
      </c>
      <c r="J41" s="286" t="s">
        <v>1069</v>
      </c>
      <c r="K41" s="286" t="s">
        <v>1069</v>
      </c>
      <c r="L41" s="283"/>
      <c r="M41" s="284"/>
      <c r="N41" s="1"/>
      <c r="O41" s="1"/>
      <c r="P41" s="1"/>
      <c r="Q41" s="1"/>
      <c r="R41" s="1"/>
      <c r="S41" s="1"/>
      <c r="T41" s="1"/>
      <c r="U41" s="1"/>
      <c r="V41" s="1"/>
      <c r="W41" s="1"/>
      <c r="X41" s="1"/>
      <c r="Y41" s="1"/>
      <c r="Z41" s="1"/>
    </row>
    <row r="42" spans="1:26" ht="15.75" customHeight="1" x14ac:dyDescent="0.25">
      <c r="A42" s="1"/>
      <c r="B42" s="282"/>
      <c r="C42" s="283"/>
      <c r="D42" s="283"/>
      <c r="E42" s="283"/>
      <c r="F42" s="286" t="s">
        <v>1064</v>
      </c>
      <c r="G42" s="286" t="s">
        <v>1118</v>
      </c>
      <c r="H42" s="286" t="s">
        <v>1125</v>
      </c>
      <c r="I42" s="286" t="s">
        <v>1123</v>
      </c>
      <c r="J42" s="286" t="s">
        <v>1069</v>
      </c>
      <c r="K42" s="286" t="s">
        <v>1069</v>
      </c>
      <c r="L42" s="283"/>
      <c r="M42" s="284"/>
      <c r="N42" s="1"/>
      <c r="O42" s="1"/>
      <c r="P42" s="1"/>
      <c r="Q42" s="1"/>
      <c r="R42" s="1"/>
      <c r="S42" s="1"/>
      <c r="T42" s="1"/>
      <c r="U42" s="1"/>
      <c r="V42" s="1"/>
      <c r="W42" s="1"/>
      <c r="X42" s="1"/>
      <c r="Y42" s="1"/>
      <c r="Z42" s="1"/>
    </row>
    <row r="43" spans="1:26" ht="15.75" customHeight="1" x14ac:dyDescent="0.25">
      <c r="A43" s="1"/>
      <c r="B43" s="282"/>
      <c r="C43" s="283"/>
      <c r="D43" s="283"/>
      <c r="E43" s="283"/>
      <c r="F43" s="286" t="s">
        <v>1082</v>
      </c>
      <c r="G43" s="286" t="s">
        <v>1118</v>
      </c>
      <c r="H43" s="286" t="s">
        <v>1126</v>
      </c>
      <c r="I43" s="286" t="s">
        <v>1127</v>
      </c>
      <c r="J43" s="286" t="s">
        <v>1128</v>
      </c>
      <c r="K43" s="286" t="s">
        <v>1129</v>
      </c>
      <c r="L43" s="283"/>
      <c r="M43" s="284"/>
      <c r="N43" s="1"/>
      <c r="O43" s="1"/>
      <c r="P43" s="1"/>
      <c r="Q43" s="1"/>
      <c r="R43" s="1"/>
      <c r="S43" s="1"/>
      <c r="T43" s="1"/>
      <c r="U43" s="1"/>
      <c r="V43" s="1"/>
      <c r="W43" s="1"/>
      <c r="X43" s="1"/>
      <c r="Y43" s="1"/>
      <c r="Z43" s="1"/>
    </row>
    <row r="44" spans="1:26" ht="15.75" customHeight="1" x14ac:dyDescent="0.25">
      <c r="A44" s="1"/>
      <c r="B44" s="282"/>
      <c r="C44" s="283"/>
      <c r="D44" s="283"/>
      <c r="E44" s="283"/>
      <c r="F44" s="286" t="s">
        <v>1085</v>
      </c>
      <c r="G44" s="286" t="s">
        <v>1118</v>
      </c>
      <c r="H44" s="286" t="s">
        <v>1130</v>
      </c>
      <c r="I44" s="286" t="s">
        <v>1093</v>
      </c>
      <c r="J44" s="286" t="s">
        <v>1069</v>
      </c>
      <c r="K44" s="286" t="s">
        <v>1069</v>
      </c>
      <c r="L44" s="283"/>
      <c r="M44" s="284"/>
      <c r="N44" s="1"/>
      <c r="O44" s="1"/>
      <c r="P44" s="1"/>
      <c r="Q44" s="1"/>
      <c r="R44" s="1"/>
      <c r="S44" s="1"/>
      <c r="T44" s="1"/>
      <c r="U44" s="1"/>
      <c r="V44" s="1"/>
      <c r="W44" s="1"/>
      <c r="X44" s="1"/>
      <c r="Y44" s="1"/>
      <c r="Z44" s="1"/>
    </row>
    <row r="45" spans="1:26" ht="15.75" customHeight="1" x14ac:dyDescent="0.25">
      <c r="A45" s="1"/>
      <c r="B45" s="282"/>
      <c r="C45" s="283"/>
      <c r="D45" s="283"/>
      <c r="E45" s="283"/>
      <c r="F45" s="286" t="s">
        <v>1085</v>
      </c>
      <c r="G45" s="286" t="s">
        <v>1118</v>
      </c>
      <c r="H45" s="286" t="s">
        <v>1131</v>
      </c>
      <c r="I45" s="286" t="s">
        <v>1093</v>
      </c>
      <c r="J45" s="286" t="s">
        <v>1069</v>
      </c>
      <c r="K45" s="286" t="s">
        <v>1069</v>
      </c>
      <c r="L45" s="283"/>
      <c r="M45" s="284"/>
      <c r="N45" s="1"/>
      <c r="O45" s="1"/>
      <c r="P45" s="1"/>
      <c r="Q45" s="1"/>
      <c r="R45" s="1"/>
      <c r="S45" s="1"/>
      <c r="T45" s="1"/>
      <c r="U45" s="1"/>
      <c r="V45" s="1"/>
      <c r="W45" s="1"/>
      <c r="X45" s="1"/>
      <c r="Y45" s="1"/>
      <c r="Z45" s="1"/>
    </row>
    <row r="46" spans="1:26" ht="15.75" customHeight="1" x14ac:dyDescent="0.25">
      <c r="A46" s="1"/>
      <c r="B46" s="282"/>
      <c r="C46" s="283"/>
      <c r="D46" s="283"/>
      <c r="E46" s="283"/>
      <c r="F46" s="286" t="s">
        <v>1085</v>
      </c>
      <c r="G46" s="286" t="s">
        <v>1118</v>
      </c>
      <c r="H46" s="286" t="s">
        <v>1132</v>
      </c>
      <c r="I46" s="286" t="s">
        <v>1093</v>
      </c>
      <c r="J46" s="286" t="s">
        <v>1133</v>
      </c>
      <c r="K46" s="286" t="s">
        <v>1134</v>
      </c>
      <c r="L46" s="283"/>
      <c r="M46" s="284"/>
      <c r="N46" s="1"/>
      <c r="O46" s="1"/>
      <c r="P46" s="1"/>
      <c r="Q46" s="1"/>
      <c r="R46" s="1"/>
      <c r="S46" s="1"/>
      <c r="T46" s="1"/>
      <c r="U46" s="1"/>
      <c r="V46" s="1"/>
      <c r="W46" s="1"/>
      <c r="X46" s="1"/>
      <c r="Y46" s="1"/>
      <c r="Z46" s="1"/>
    </row>
    <row r="47" spans="1:26" ht="15.75" customHeight="1" x14ac:dyDescent="0.25">
      <c r="A47" s="1"/>
      <c r="B47" s="282"/>
      <c r="C47" s="283"/>
      <c r="D47" s="283"/>
      <c r="E47" s="283"/>
      <c r="F47" s="286" t="s">
        <v>1085</v>
      </c>
      <c r="G47" s="286" t="s">
        <v>1118</v>
      </c>
      <c r="H47" s="286" t="s">
        <v>1135</v>
      </c>
      <c r="I47" s="286" t="s">
        <v>1093</v>
      </c>
      <c r="J47" s="286" t="s">
        <v>1069</v>
      </c>
      <c r="K47" s="286" t="s">
        <v>1069</v>
      </c>
      <c r="L47" s="283"/>
      <c r="M47" s="284"/>
      <c r="N47" s="1"/>
      <c r="O47" s="1"/>
      <c r="P47" s="1"/>
      <c r="Q47" s="1"/>
      <c r="R47" s="1"/>
      <c r="S47" s="1"/>
      <c r="T47" s="1"/>
      <c r="U47" s="1"/>
      <c r="V47" s="1"/>
      <c r="W47" s="1"/>
      <c r="X47" s="1"/>
      <c r="Y47" s="1"/>
      <c r="Z47" s="1"/>
    </row>
    <row r="48" spans="1:26" ht="15.75" customHeight="1" x14ac:dyDescent="0.25">
      <c r="A48" s="1"/>
      <c r="B48" s="282"/>
      <c r="C48" s="283"/>
      <c r="D48" s="283"/>
      <c r="E48" s="283"/>
      <c r="F48" s="286" t="s">
        <v>1085</v>
      </c>
      <c r="G48" s="286" t="s">
        <v>1118</v>
      </c>
      <c r="H48" s="286" t="s">
        <v>1136</v>
      </c>
      <c r="I48" s="286" t="s">
        <v>1093</v>
      </c>
      <c r="J48" s="286" t="s">
        <v>1069</v>
      </c>
      <c r="K48" s="286" t="s">
        <v>1069</v>
      </c>
      <c r="L48" s="283"/>
      <c r="M48" s="284"/>
      <c r="N48" s="1"/>
      <c r="O48" s="1"/>
      <c r="P48" s="1"/>
      <c r="Q48" s="1"/>
      <c r="R48" s="1"/>
      <c r="S48" s="1"/>
      <c r="T48" s="1"/>
      <c r="U48" s="1"/>
      <c r="V48" s="1"/>
      <c r="W48" s="1"/>
      <c r="X48" s="1"/>
      <c r="Y48" s="1"/>
      <c r="Z48" s="1"/>
    </row>
    <row r="49" spans="1:26" ht="15.75" customHeight="1" x14ac:dyDescent="0.25">
      <c r="A49" s="1"/>
      <c r="B49" s="282"/>
      <c r="C49" s="283"/>
      <c r="D49" s="283"/>
      <c r="E49" s="283"/>
      <c r="F49" s="286" t="s">
        <v>1085</v>
      </c>
      <c r="G49" s="286" t="s">
        <v>1118</v>
      </c>
      <c r="H49" s="286" t="s">
        <v>1137</v>
      </c>
      <c r="I49" s="286" t="s">
        <v>1138</v>
      </c>
      <c r="J49" s="286" t="s">
        <v>1069</v>
      </c>
      <c r="K49" s="286" t="s">
        <v>1069</v>
      </c>
      <c r="L49" s="283"/>
      <c r="M49" s="284"/>
      <c r="N49" s="1"/>
      <c r="O49" s="1"/>
      <c r="P49" s="1"/>
      <c r="Q49" s="1"/>
      <c r="R49" s="1"/>
      <c r="S49" s="1"/>
      <c r="T49" s="1"/>
      <c r="U49" s="1"/>
      <c r="V49" s="1"/>
      <c r="W49" s="1"/>
      <c r="X49" s="1"/>
      <c r="Y49" s="1"/>
      <c r="Z49" s="1"/>
    </row>
    <row r="50" spans="1:26" ht="15.75" customHeight="1" x14ac:dyDescent="0.25">
      <c r="A50" s="1"/>
      <c r="B50" s="282"/>
      <c r="C50" s="283"/>
      <c r="D50" s="283"/>
      <c r="E50" s="283"/>
      <c r="F50" s="286" t="s">
        <v>1064</v>
      </c>
      <c r="G50" s="286" t="s">
        <v>836</v>
      </c>
      <c r="H50" s="286" t="s">
        <v>1139</v>
      </c>
      <c r="I50" s="286" t="s">
        <v>1123</v>
      </c>
      <c r="J50" s="286" t="s">
        <v>1069</v>
      </c>
      <c r="K50" s="286" t="s">
        <v>1069</v>
      </c>
      <c r="L50" s="283"/>
      <c r="M50" s="284"/>
      <c r="N50" s="1"/>
      <c r="O50" s="1"/>
      <c r="P50" s="1"/>
      <c r="Q50" s="1"/>
      <c r="R50" s="1"/>
      <c r="S50" s="1"/>
      <c r="T50" s="1"/>
      <c r="U50" s="1"/>
      <c r="V50" s="1"/>
      <c r="W50" s="1"/>
      <c r="X50" s="1"/>
      <c r="Y50" s="1"/>
      <c r="Z50" s="1"/>
    </row>
    <row r="51" spans="1:26" ht="15.75" customHeight="1" x14ac:dyDescent="0.25">
      <c r="A51" s="1"/>
      <c r="B51" s="282"/>
      <c r="C51" s="283"/>
      <c r="D51" s="283"/>
      <c r="E51" s="283"/>
      <c r="F51" s="286" t="s">
        <v>1064</v>
      </c>
      <c r="G51" s="286" t="s">
        <v>836</v>
      </c>
      <c r="H51" s="286" t="s">
        <v>1140</v>
      </c>
      <c r="I51" s="286" t="s">
        <v>1123</v>
      </c>
      <c r="J51" s="286" t="s">
        <v>1069</v>
      </c>
      <c r="K51" s="286" t="s">
        <v>1069</v>
      </c>
      <c r="L51" s="283"/>
      <c r="M51" s="284"/>
      <c r="N51" s="1"/>
      <c r="O51" s="1"/>
      <c r="P51" s="1"/>
      <c r="Q51" s="1"/>
      <c r="R51" s="1"/>
      <c r="S51" s="1"/>
      <c r="T51" s="1"/>
      <c r="U51" s="1"/>
      <c r="V51" s="1"/>
      <c r="W51" s="1"/>
      <c r="X51" s="1"/>
      <c r="Y51" s="1"/>
      <c r="Z51" s="1"/>
    </row>
    <row r="52" spans="1:26" ht="15.75" customHeight="1" x14ac:dyDescent="0.25">
      <c r="A52" s="1"/>
      <c r="B52" s="282"/>
      <c r="C52" s="283"/>
      <c r="D52" s="283"/>
      <c r="E52" s="283"/>
      <c r="F52" s="286" t="s">
        <v>1082</v>
      </c>
      <c r="G52" s="286" t="s">
        <v>1141</v>
      </c>
      <c r="H52" s="286" t="s">
        <v>1142</v>
      </c>
      <c r="I52" s="286" t="s">
        <v>1143</v>
      </c>
      <c r="J52" s="286" t="s">
        <v>1069</v>
      </c>
      <c r="K52" s="286" t="s">
        <v>1069</v>
      </c>
      <c r="L52" s="283"/>
      <c r="M52" s="284"/>
      <c r="N52" s="1"/>
      <c r="O52" s="1"/>
      <c r="P52" s="1"/>
      <c r="Q52" s="1"/>
      <c r="R52" s="1"/>
      <c r="S52" s="1"/>
      <c r="T52" s="1"/>
      <c r="U52" s="1"/>
      <c r="V52" s="1"/>
      <c r="W52" s="1"/>
      <c r="X52" s="1"/>
      <c r="Y52" s="1"/>
      <c r="Z52" s="1"/>
    </row>
    <row r="53" spans="1:26" ht="15.75" customHeight="1" x14ac:dyDescent="0.25">
      <c r="A53" s="1"/>
      <c r="B53" s="282"/>
      <c r="C53" s="283"/>
      <c r="D53" s="283"/>
      <c r="E53" s="283"/>
      <c r="F53" s="286" t="s">
        <v>1085</v>
      </c>
      <c r="G53" s="286" t="s">
        <v>1141</v>
      </c>
      <c r="H53" s="286" t="s">
        <v>1144</v>
      </c>
      <c r="I53" s="286" t="s">
        <v>1093</v>
      </c>
      <c r="J53" s="286" t="s">
        <v>1069</v>
      </c>
      <c r="K53" s="286" t="s">
        <v>1069</v>
      </c>
      <c r="L53" s="283"/>
      <c r="M53" s="284"/>
      <c r="N53" s="1"/>
      <c r="O53" s="1"/>
      <c r="P53" s="1"/>
      <c r="Q53" s="1"/>
      <c r="R53" s="1"/>
      <c r="S53" s="1"/>
      <c r="T53" s="1"/>
      <c r="U53" s="1"/>
      <c r="V53" s="1"/>
      <c r="W53" s="1"/>
      <c r="X53" s="1"/>
      <c r="Y53" s="1"/>
      <c r="Z53" s="1"/>
    </row>
    <row r="54" spans="1:26" ht="15.75" customHeight="1" x14ac:dyDescent="0.25">
      <c r="A54" s="1"/>
      <c r="B54" s="282"/>
      <c r="C54" s="283"/>
      <c r="D54" s="283"/>
      <c r="E54" s="283"/>
      <c r="F54" s="286" t="s">
        <v>1085</v>
      </c>
      <c r="G54" s="286" t="s">
        <v>1141</v>
      </c>
      <c r="H54" s="286" t="s">
        <v>1145</v>
      </c>
      <c r="I54" s="286" t="s">
        <v>1093</v>
      </c>
      <c r="J54" s="286" t="s">
        <v>1069</v>
      </c>
      <c r="K54" s="286" t="s">
        <v>1069</v>
      </c>
      <c r="L54" s="283"/>
      <c r="M54" s="284"/>
      <c r="N54" s="1"/>
      <c r="O54" s="1"/>
      <c r="P54" s="1"/>
      <c r="Q54" s="1"/>
      <c r="R54" s="1"/>
      <c r="S54" s="1"/>
      <c r="T54" s="1"/>
      <c r="U54" s="1"/>
      <c r="V54" s="1"/>
      <c r="W54" s="1"/>
      <c r="X54" s="1"/>
      <c r="Y54" s="1"/>
      <c r="Z54" s="1"/>
    </row>
    <row r="55" spans="1:26" ht="15.75" customHeight="1" x14ac:dyDescent="0.25">
      <c r="A55" s="1"/>
      <c r="B55" s="282"/>
      <c r="C55" s="283"/>
      <c r="D55" s="283"/>
      <c r="E55" s="283"/>
      <c r="F55" s="286" t="s">
        <v>1064</v>
      </c>
      <c r="G55" s="286" t="s">
        <v>467</v>
      </c>
      <c r="H55" s="286" t="s">
        <v>1146</v>
      </c>
      <c r="I55" s="286" t="s">
        <v>1093</v>
      </c>
      <c r="J55" s="286" t="s">
        <v>1069</v>
      </c>
      <c r="K55" s="286" t="s">
        <v>1069</v>
      </c>
      <c r="L55" s="283"/>
      <c r="M55" s="284"/>
      <c r="N55" s="1"/>
      <c r="O55" s="1"/>
      <c r="P55" s="1"/>
      <c r="Q55" s="1"/>
      <c r="R55" s="1"/>
      <c r="S55" s="1"/>
      <c r="T55" s="1"/>
      <c r="U55" s="1"/>
      <c r="V55" s="1"/>
      <c r="W55" s="1"/>
      <c r="X55" s="1"/>
      <c r="Y55" s="1"/>
      <c r="Z55" s="1"/>
    </row>
    <row r="56" spans="1:26" ht="15.75" customHeight="1" x14ac:dyDescent="0.25">
      <c r="A56" s="1"/>
      <c r="B56" s="282"/>
      <c r="C56" s="283"/>
      <c r="D56" s="283"/>
      <c r="E56" s="283"/>
      <c r="F56" s="286" t="s">
        <v>1064</v>
      </c>
      <c r="G56" s="286" t="s">
        <v>467</v>
      </c>
      <c r="H56" s="286" t="s">
        <v>1147</v>
      </c>
      <c r="I56" s="286" t="s">
        <v>1093</v>
      </c>
      <c r="J56" s="286" t="s">
        <v>1069</v>
      </c>
      <c r="K56" s="286" t="s">
        <v>1069</v>
      </c>
      <c r="L56" s="283"/>
      <c r="M56" s="284"/>
      <c r="N56" s="1"/>
      <c r="O56" s="1"/>
      <c r="P56" s="1"/>
      <c r="Q56" s="1"/>
      <c r="R56" s="1"/>
      <c r="S56" s="1"/>
      <c r="T56" s="1"/>
      <c r="U56" s="1"/>
      <c r="V56" s="1"/>
      <c r="W56" s="1"/>
      <c r="X56" s="1"/>
      <c r="Y56" s="1"/>
      <c r="Z56" s="1"/>
    </row>
    <row r="57" spans="1:26" ht="15.75" customHeight="1" x14ac:dyDescent="0.25">
      <c r="A57" s="1"/>
      <c r="B57" s="282"/>
      <c r="C57" s="283"/>
      <c r="D57" s="283"/>
      <c r="E57" s="283"/>
      <c r="F57" s="286" t="s">
        <v>1064</v>
      </c>
      <c r="G57" s="286" t="s">
        <v>467</v>
      </c>
      <c r="H57" s="286" t="s">
        <v>1148</v>
      </c>
      <c r="I57" s="286" t="s">
        <v>1093</v>
      </c>
      <c r="J57" s="286" t="s">
        <v>1069</v>
      </c>
      <c r="K57" s="286" t="s">
        <v>1069</v>
      </c>
      <c r="L57" s="283"/>
      <c r="M57" s="284"/>
      <c r="N57" s="1"/>
      <c r="O57" s="1"/>
      <c r="P57" s="1"/>
      <c r="Q57" s="1"/>
      <c r="R57" s="1"/>
      <c r="S57" s="1"/>
      <c r="T57" s="1"/>
      <c r="U57" s="1"/>
      <c r="V57" s="1"/>
      <c r="W57" s="1"/>
      <c r="X57" s="1"/>
      <c r="Y57" s="1"/>
      <c r="Z57" s="1"/>
    </row>
    <row r="58" spans="1:26" ht="15.75" customHeight="1" x14ac:dyDescent="0.25">
      <c r="A58" s="1"/>
      <c r="B58" s="282"/>
      <c r="C58" s="283"/>
      <c r="D58" s="283"/>
      <c r="E58" s="283"/>
      <c r="F58" s="286" t="s">
        <v>1085</v>
      </c>
      <c r="G58" s="286" t="s">
        <v>467</v>
      </c>
      <c r="H58" s="286" t="s">
        <v>1149</v>
      </c>
      <c r="I58" s="286" t="s">
        <v>1150</v>
      </c>
      <c r="J58" s="286" t="s">
        <v>1069</v>
      </c>
      <c r="K58" s="286" t="s">
        <v>1069</v>
      </c>
      <c r="L58" s="283"/>
      <c r="M58" s="284"/>
      <c r="N58" s="1"/>
      <c r="O58" s="1"/>
      <c r="P58" s="1"/>
      <c r="Q58" s="1"/>
      <c r="R58" s="1"/>
      <c r="S58" s="1"/>
      <c r="T58" s="1"/>
      <c r="U58" s="1"/>
      <c r="V58" s="1"/>
      <c r="W58" s="1"/>
      <c r="X58" s="1"/>
      <c r="Y58" s="1"/>
      <c r="Z58" s="1"/>
    </row>
    <row r="59" spans="1:26" ht="15.75" customHeight="1" x14ac:dyDescent="0.25">
      <c r="A59" s="1"/>
      <c r="B59" s="282"/>
      <c r="C59" s="283"/>
      <c r="D59" s="283"/>
      <c r="E59" s="283"/>
      <c r="F59" s="286" t="s">
        <v>1085</v>
      </c>
      <c r="G59" s="286" t="s">
        <v>685</v>
      </c>
      <c r="H59" s="286" t="s">
        <v>1151</v>
      </c>
      <c r="I59" s="286" t="s">
        <v>1093</v>
      </c>
      <c r="J59" s="286" t="s">
        <v>1069</v>
      </c>
      <c r="K59" s="286" t="s">
        <v>1069</v>
      </c>
      <c r="L59" s="283"/>
      <c r="M59" s="284"/>
      <c r="N59" s="1"/>
      <c r="O59" s="1"/>
      <c r="P59" s="1"/>
      <c r="Q59" s="1"/>
      <c r="R59" s="1"/>
      <c r="S59" s="1"/>
      <c r="T59" s="1"/>
      <c r="U59" s="1"/>
      <c r="V59" s="1"/>
      <c r="W59" s="1"/>
      <c r="X59" s="1"/>
      <c r="Y59" s="1"/>
      <c r="Z59" s="1"/>
    </row>
    <row r="60" spans="1:26" ht="15.75" customHeight="1" x14ac:dyDescent="0.25">
      <c r="A60" s="1"/>
      <c r="B60" s="282"/>
      <c r="C60" s="283"/>
      <c r="D60" s="283"/>
      <c r="E60" s="283"/>
      <c r="F60" s="286" t="s">
        <v>1064</v>
      </c>
      <c r="G60" s="286" t="s">
        <v>1152</v>
      </c>
      <c r="H60" s="286" t="s">
        <v>1153</v>
      </c>
      <c r="I60" s="286" t="s">
        <v>1093</v>
      </c>
      <c r="J60" s="286" t="s">
        <v>1069</v>
      </c>
      <c r="K60" s="286" t="s">
        <v>1069</v>
      </c>
      <c r="L60" s="283"/>
      <c r="M60" s="284"/>
      <c r="N60" s="1"/>
      <c r="O60" s="1"/>
      <c r="P60" s="1"/>
      <c r="Q60" s="1"/>
      <c r="R60" s="1"/>
      <c r="S60" s="1"/>
      <c r="T60" s="1"/>
      <c r="U60" s="1"/>
      <c r="V60" s="1"/>
      <c r="W60" s="1"/>
      <c r="X60" s="1"/>
      <c r="Y60" s="1"/>
      <c r="Z60" s="1"/>
    </row>
    <row r="61" spans="1:26" ht="15.75" customHeight="1" x14ac:dyDescent="0.25">
      <c r="A61" s="1"/>
      <c r="B61" s="282"/>
      <c r="C61" s="283"/>
      <c r="D61" s="283"/>
      <c r="E61" s="283"/>
      <c r="F61" s="286" t="s">
        <v>1064</v>
      </c>
      <c r="G61" s="286" t="s">
        <v>1152</v>
      </c>
      <c r="H61" s="286" t="s">
        <v>1154</v>
      </c>
      <c r="I61" s="286" t="s">
        <v>1093</v>
      </c>
      <c r="J61" s="286" t="s">
        <v>1069</v>
      </c>
      <c r="K61" s="286" t="s">
        <v>1069</v>
      </c>
      <c r="L61" s="283"/>
      <c r="M61" s="284"/>
      <c r="N61" s="1"/>
      <c r="O61" s="1"/>
      <c r="P61" s="1"/>
      <c r="Q61" s="1"/>
      <c r="R61" s="1"/>
      <c r="S61" s="1"/>
      <c r="T61" s="1"/>
      <c r="U61" s="1"/>
      <c r="V61" s="1"/>
      <c r="W61" s="1"/>
      <c r="X61" s="1"/>
      <c r="Y61" s="1"/>
      <c r="Z61" s="1"/>
    </row>
    <row r="62" spans="1:26" ht="15.75" customHeight="1" x14ac:dyDescent="0.25">
      <c r="A62" s="1"/>
      <c r="B62" s="282"/>
      <c r="C62" s="283"/>
      <c r="D62" s="283"/>
      <c r="E62" s="283"/>
      <c r="F62" s="286" t="s">
        <v>1064</v>
      </c>
      <c r="G62" s="286" t="s">
        <v>1152</v>
      </c>
      <c r="H62" s="286" t="s">
        <v>1155</v>
      </c>
      <c r="I62" s="286" t="s">
        <v>1093</v>
      </c>
      <c r="J62" s="286" t="s">
        <v>1069</v>
      </c>
      <c r="K62" s="286" t="s">
        <v>1069</v>
      </c>
      <c r="L62" s="283"/>
      <c r="M62" s="284"/>
      <c r="N62" s="1"/>
      <c r="O62" s="1"/>
      <c r="P62" s="1"/>
      <c r="Q62" s="1"/>
      <c r="R62" s="1"/>
      <c r="S62" s="1"/>
      <c r="T62" s="1"/>
      <c r="U62" s="1"/>
      <c r="V62" s="1"/>
      <c r="W62" s="1"/>
      <c r="X62" s="1"/>
      <c r="Y62" s="1"/>
      <c r="Z62" s="1"/>
    </row>
    <row r="63" spans="1:26" ht="15.75" customHeight="1" x14ac:dyDescent="0.25">
      <c r="A63" s="1"/>
      <c r="B63" s="282"/>
      <c r="C63" s="283"/>
      <c r="D63" s="283"/>
      <c r="E63" s="283"/>
      <c r="F63" s="286" t="s">
        <v>1064</v>
      </c>
      <c r="G63" s="286" t="s">
        <v>1152</v>
      </c>
      <c r="H63" s="286" t="s">
        <v>1156</v>
      </c>
      <c r="I63" s="286" t="s">
        <v>1093</v>
      </c>
      <c r="J63" s="286" t="s">
        <v>1069</v>
      </c>
      <c r="K63" s="286" t="s">
        <v>1069</v>
      </c>
      <c r="L63" s="283"/>
      <c r="M63" s="284"/>
      <c r="N63" s="1"/>
      <c r="O63" s="1"/>
      <c r="P63" s="1"/>
      <c r="Q63" s="1"/>
      <c r="R63" s="1"/>
      <c r="S63" s="1"/>
      <c r="T63" s="1"/>
      <c r="U63" s="1"/>
      <c r="V63" s="1"/>
      <c r="W63" s="1"/>
      <c r="X63" s="1"/>
      <c r="Y63" s="1"/>
      <c r="Z63" s="1"/>
    </row>
    <row r="64" spans="1:26" ht="15.75" customHeight="1" x14ac:dyDescent="0.25">
      <c r="A64" s="1"/>
      <c r="B64" s="282"/>
      <c r="C64" s="283"/>
      <c r="D64" s="283"/>
      <c r="E64" s="283"/>
      <c r="F64" s="286" t="s">
        <v>1064</v>
      </c>
      <c r="G64" s="286" t="s">
        <v>1152</v>
      </c>
      <c r="H64" s="286" t="s">
        <v>1157</v>
      </c>
      <c r="I64" s="286" t="s">
        <v>1093</v>
      </c>
      <c r="J64" s="286" t="s">
        <v>1069</v>
      </c>
      <c r="K64" s="286" t="s">
        <v>1069</v>
      </c>
      <c r="L64" s="283"/>
      <c r="M64" s="284"/>
      <c r="N64" s="1"/>
      <c r="O64" s="1"/>
      <c r="P64" s="1"/>
      <c r="Q64" s="1"/>
      <c r="R64" s="1"/>
      <c r="S64" s="1"/>
      <c r="T64" s="1"/>
      <c r="U64" s="1"/>
      <c r="V64" s="1"/>
      <c r="W64" s="1"/>
      <c r="X64" s="1"/>
      <c r="Y64" s="1"/>
      <c r="Z64" s="1"/>
    </row>
    <row r="65" spans="1:26" ht="15.75" customHeight="1" x14ac:dyDescent="0.25">
      <c r="A65" s="1"/>
      <c r="B65" s="282"/>
      <c r="C65" s="283"/>
      <c r="D65" s="283"/>
      <c r="E65" s="283"/>
      <c r="F65" s="286" t="s">
        <v>1064</v>
      </c>
      <c r="G65" s="286" t="s">
        <v>1152</v>
      </c>
      <c r="H65" s="286" t="s">
        <v>1158</v>
      </c>
      <c r="I65" s="286" t="s">
        <v>1093</v>
      </c>
      <c r="J65" s="286" t="s">
        <v>1069</v>
      </c>
      <c r="K65" s="286" t="s">
        <v>1069</v>
      </c>
      <c r="L65" s="283"/>
      <c r="M65" s="284"/>
      <c r="N65" s="1"/>
      <c r="O65" s="1"/>
      <c r="P65" s="1"/>
      <c r="Q65" s="1"/>
      <c r="R65" s="1"/>
      <c r="S65" s="1"/>
      <c r="T65" s="1"/>
      <c r="U65" s="1"/>
      <c r="V65" s="1"/>
      <c r="W65" s="1"/>
      <c r="X65" s="1"/>
      <c r="Y65" s="1"/>
      <c r="Z65" s="1"/>
    </row>
    <row r="66" spans="1:26" ht="15.75" customHeight="1" x14ac:dyDescent="0.25">
      <c r="A66" s="1"/>
      <c r="B66" s="282"/>
      <c r="C66" s="283"/>
      <c r="D66" s="283"/>
      <c r="E66" s="283"/>
      <c r="F66" s="286" t="s">
        <v>1064</v>
      </c>
      <c r="G66" s="286" t="s">
        <v>1152</v>
      </c>
      <c r="H66" s="286" t="s">
        <v>1159</v>
      </c>
      <c r="I66" s="286" t="s">
        <v>1093</v>
      </c>
      <c r="J66" s="286" t="s">
        <v>1069</v>
      </c>
      <c r="K66" s="286" t="s">
        <v>1069</v>
      </c>
      <c r="L66" s="283"/>
      <c r="M66" s="284"/>
      <c r="N66" s="1"/>
      <c r="O66" s="1"/>
      <c r="P66" s="1"/>
      <c r="Q66" s="1"/>
      <c r="R66" s="1"/>
      <c r="S66" s="1"/>
      <c r="T66" s="1"/>
      <c r="U66" s="1"/>
      <c r="V66" s="1"/>
      <c r="W66" s="1"/>
      <c r="X66" s="1"/>
      <c r="Y66" s="1"/>
      <c r="Z66" s="1"/>
    </row>
    <row r="67" spans="1:26" ht="15.75" customHeight="1" x14ac:dyDescent="0.25">
      <c r="A67" s="1"/>
      <c r="B67" s="282"/>
      <c r="C67" s="283"/>
      <c r="D67" s="283"/>
      <c r="E67" s="283"/>
      <c r="F67" s="286" t="s">
        <v>1064</v>
      </c>
      <c r="G67" s="286" t="s">
        <v>1160</v>
      </c>
      <c r="H67" s="286" t="s">
        <v>1161</v>
      </c>
      <c r="I67" s="286" t="s">
        <v>1093</v>
      </c>
      <c r="J67" s="286" t="s">
        <v>1069</v>
      </c>
      <c r="K67" s="286" t="s">
        <v>1069</v>
      </c>
      <c r="L67" s="283"/>
      <c r="M67" s="284"/>
      <c r="N67" s="1"/>
      <c r="O67" s="1"/>
      <c r="P67" s="1"/>
      <c r="Q67" s="1"/>
      <c r="R67" s="1"/>
      <c r="S67" s="1"/>
      <c r="T67" s="1"/>
      <c r="U67" s="1"/>
      <c r="V67" s="1"/>
      <c r="W67" s="1"/>
      <c r="X67" s="1"/>
      <c r="Y67" s="1"/>
      <c r="Z67" s="1"/>
    </row>
    <row r="68" spans="1:26" ht="15.75" customHeight="1" x14ac:dyDescent="0.25">
      <c r="A68" s="1"/>
      <c r="B68" s="282"/>
      <c r="C68" s="283"/>
      <c r="D68" s="283"/>
      <c r="E68" s="283"/>
      <c r="F68" s="286" t="s">
        <v>1064</v>
      </c>
      <c r="G68" s="286" t="s">
        <v>1162</v>
      </c>
      <c r="H68" s="286" t="s">
        <v>1163</v>
      </c>
      <c r="I68" s="286" t="s">
        <v>1164</v>
      </c>
      <c r="J68" s="286" t="s">
        <v>1069</v>
      </c>
      <c r="K68" s="286" t="s">
        <v>1069</v>
      </c>
      <c r="L68" s="283"/>
      <c r="M68" s="284"/>
      <c r="N68" s="1"/>
      <c r="O68" s="1"/>
      <c r="P68" s="1"/>
      <c r="Q68" s="1"/>
      <c r="R68" s="1"/>
      <c r="S68" s="1"/>
      <c r="T68" s="1"/>
      <c r="U68" s="1"/>
      <c r="V68" s="1"/>
      <c r="W68" s="1"/>
      <c r="X68" s="1"/>
      <c r="Y68" s="1"/>
      <c r="Z68" s="1"/>
    </row>
    <row r="69" spans="1:26" ht="15.75" customHeight="1" x14ac:dyDescent="0.25">
      <c r="A69" s="1"/>
      <c r="B69" s="282"/>
      <c r="C69" s="283"/>
      <c r="D69" s="283"/>
      <c r="E69" s="283"/>
      <c r="F69" s="286" t="s">
        <v>1064</v>
      </c>
      <c r="G69" s="286" t="s">
        <v>1162</v>
      </c>
      <c r="H69" s="286" t="s">
        <v>1165</v>
      </c>
      <c r="I69" s="286" t="s">
        <v>1093</v>
      </c>
      <c r="J69" s="286" t="s">
        <v>1069</v>
      </c>
      <c r="K69" s="286" t="s">
        <v>1069</v>
      </c>
      <c r="L69" s="283"/>
      <c r="M69" s="284"/>
      <c r="N69" s="1"/>
      <c r="O69" s="1"/>
      <c r="P69" s="1"/>
      <c r="Q69" s="1"/>
      <c r="R69" s="1"/>
      <c r="S69" s="1"/>
      <c r="T69" s="1"/>
      <c r="U69" s="1"/>
      <c r="V69" s="1"/>
      <c r="W69" s="1"/>
      <c r="X69" s="1"/>
      <c r="Y69" s="1"/>
      <c r="Z69" s="1"/>
    </row>
    <row r="70" spans="1:26" ht="15.75" customHeight="1" x14ac:dyDescent="0.25">
      <c r="A70" s="1"/>
      <c r="B70" s="282"/>
      <c r="C70" s="283"/>
      <c r="D70" s="283"/>
      <c r="E70" s="283"/>
      <c r="F70" s="286" t="s">
        <v>1082</v>
      </c>
      <c r="G70" s="286" t="s">
        <v>1162</v>
      </c>
      <c r="H70" s="286" t="s">
        <v>1166</v>
      </c>
      <c r="I70" s="286" t="s">
        <v>1167</v>
      </c>
      <c r="J70" s="286" t="s">
        <v>1168</v>
      </c>
      <c r="K70" s="286" t="s">
        <v>1169</v>
      </c>
      <c r="L70" s="283"/>
      <c r="M70" s="284"/>
      <c r="N70" s="1"/>
      <c r="O70" s="1"/>
      <c r="P70" s="1"/>
      <c r="Q70" s="1"/>
      <c r="R70" s="1"/>
      <c r="S70" s="1"/>
      <c r="T70" s="1"/>
      <c r="U70" s="1"/>
      <c r="V70" s="1"/>
      <c r="W70" s="1"/>
      <c r="X70" s="1"/>
      <c r="Y70" s="1"/>
      <c r="Z70" s="1"/>
    </row>
    <row r="71" spans="1:26" ht="15.75" customHeight="1" x14ac:dyDescent="0.25">
      <c r="A71" s="1"/>
      <c r="B71" s="282"/>
      <c r="C71" s="283"/>
      <c r="D71" s="283"/>
      <c r="E71" s="283"/>
      <c r="F71" s="286" t="s">
        <v>1082</v>
      </c>
      <c r="G71" s="286" t="s">
        <v>1162</v>
      </c>
      <c r="H71" s="286" t="s">
        <v>1170</v>
      </c>
      <c r="I71" s="286" t="s">
        <v>1093</v>
      </c>
      <c r="J71" s="286" t="s">
        <v>1171</v>
      </c>
      <c r="K71" s="286" t="s">
        <v>1171</v>
      </c>
      <c r="L71" s="283"/>
      <c r="M71" s="284"/>
      <c r="N71" s="1"/>
      <c r="O71" s="1"/>
      <c r="P71" s="1"/>
      <c r="Q71" s="1"/>
      <c r="R71" s="1"/>
      <c r="S71" s="1"/>
      <c r="T71" s="1"/>
      <c r="U71" s="1"/>
      <c r="V71" s="1"/>
      <c r="W71" s="1"/>
      <c r="X71" s="1"/>
      <c r="Y71" s="1"/>
      <c r="Z71" s="1"/>
    </row>
    <row r="72" spans="1:26" ht="15.75" customHeight="1" x14ac:dyDescent="0.25">
      <c r="A72" s="1"/>
      <c r="B72" s="282"/>
      <c r="C72" s="283"/>
      <c r="D72" s="283"/>
      <c r="E72" s="283"/>
      <c r="F72" s="286" t="s">
        <v>1082</v>
      </c>
      <c r="G72" s="286" t="s">
        <v>1162</v>
      </c>
      <c r="H72" s="286" t="s">
        <v>1172</v>
      </c>
      <c r="I72" s="286" t="s">
        <v>1093</v>
      </c>
      <c r="J72" s="286" t="s">
        <v>1173</v>
      </c>
      <c r="K72" s="286" t="s">
        <v>1171</v>
      </c>
      <c r="L72" s="283"/>
      <c r="M72" s="284"/>
      <c r="N72" s="1"/>
      <c r="O72" s="1"/>
      <c r="P72" s="1"/>
      <c r="Q72" s="1"/>
      <c r="R72" s="1"/>
      <c r="S72" s="1"/>
      <c r="T72" s="1"/>
      <c r="U72" s="1"/>
      <c r="V72" s="1"/>
      <c r="W72" s="1"/>
      <c r="X72" s="1"/>
      <c r="Y72" s="1"/>
      <c r="Z72" s="1"/>
    </row>
    <row r="73" spans="1:26" ht="15.75" customHeight="1" x14ac:dyDescent="0.25">
      <c r="A73" s="1"/>
      <c r="B73" s="282"/>
      <c r="C73" s="283"/>
      <c r="D73" s="283"/>
      <c r="E73" s="283"/>
      <c r="F73" s="286" t="s">
        <v>1085</v>
      </c>
      <c r="G73" s="286" t="s">
        <v>1162</v>
      </c>
      <c r="H73" s="286" t="s">
        <v>1174</v>
      </c>
      <c r="I73" s="286" t="s">
        <v>1093</v>
      </c>
      <c r="J73" s="286" t="s">
        <v>1175</v>
      </c>
      <c r="K73" s="286" t="s">
        <v>1095</v>
      </c>
      <c r="L73" s="283"/>
      <c r="M73" s="284"/>
      <c r="N73" s="1"/>
      <c r="O73" s="1"/>
      <c r="P73" s="1"/>
      <c r="Q73" s="1"/>
      <c r="R73" s="1"/>
      <c r="S73" s="1"/>
      <c r="T73" s="1"/>
      <c r="U73" s="1"/>
      <c r="V73" s="1"/>
      <c r="W73" s="1"/>
      <c r="X73" s="1"/>
      <c r="Y73" s="1"/>
      <c r="Z73" s="1"/>
    </row>
    <row r="74" spans="1:26" ht="15.75" customHeight="1" x14ac:dyDescent="0.25">
      <c r="A74" s="1"/>
      <c r="B74" s="282"/>
      <c r="C74" s="283"/>
      <c r="D74" s="283"/>
      <c r="E74" s="283"/>
      <c r="F74" s="286" t="s">
        <v>1085</v>
      </c>
      <c r="G74" s="286" t="s">
        <v>1162</v>
      </c>
      <c r="H74" s="286" t="s">
        <v>1176</v>
      </c>
      <c r="I74" s="286" t="s">
        <v>1093</v>
      </c>
      <c r="J74" s="286" t="s">
        <v>1177</v>
      </c>
      <c r="K74" s="286" t="s">
        <v>1177</v>
      </c>
      <c r="L74" s="283"/>
      <c r="M74" s="284"/>
      <c r="N74" s="1"/>
      <c r="O74" s="1"/>
      <c r="P74" s="1"/>
      <c r="Q74" s="1"/>
      <c r="R74" s="1"/>
      <c r="S74" s="1"/>
      <c r="T74" s="1"/>
      <c r="U74" s="1"/>
      <c r="V74" s="1"/>
      <c r="W74" s="1"/>
      <c r="X74" s="1"/>
      <c r="Y74" s="1"/>
      <c r="Z74" s="1"/>
    </row>
    <row r="75" spans="1:26" ht="15.75" customHeight="1" x14ac:dyDescent="0.25">
      <c r="A75" s="1"/>
      <c r="B75" s="282"/>
      <c r="C75" s="283"/>
      <c r="D75" s="283"/>
      <c r="E75" s="283"/>
      <c r="F75" s="286" t="s">
        <v>1085</v>
      </c>
      <c r="G75" s="286" t="s">
        <v>1162</v>
      </c>
      <c r="H75" s="286" t="s">
        <v>1178</v>
      </c>
      <c r="I75" s="286" t="s">
        <v>1093</v>
      </c>
      <c r="J75" s="286" t="s">
        <v>1179</v>
      </c>
      <c r="K75" s="286" t="s">
        <v>1179</v>
      </c>
      <c r="L75" s="283"/>
      <c r="M75" s="284"/>
      <c r="N75" s="1"/>
      <c r="O75" s="1"/>
      <c r="P75" s="1"/>
      <c r="Q75" s="1"/>
      <c r="R75" s="1"/>
      <c r="S75" s="1"/>
      <c r="T75" s="1"/>
      <c r="U75" s="1"/>
      <c r="V75" s="1"/>
      <c r="W75" s="1"/>
      <c r="X75" s="1"/>
      <c r="Y75" s="1"/>
      <c r="Z75" s="1"/>
    </row>
    <row r="76" spans="1:26" ht="15.75" customHeight="1" x14ac:dyDescent="0.25">
      <c r="A76" s="1"/>
      <c r="B76" s="282"/>
      <c r="C76" s="283"/>
      <c r="D76" s="283"/>
      <c r="E76" s="283"/>
      <c r="F76" s="286" t="s">
        <v>1085</v>
      </c>
      <c r="G76" s="286" t="s">
        <v>1162</v>
      </c>
      <c r="H76" s="286" t="s">
        <v>1180</v>
      </c>
      <c r="I76" s="286" t="s">
        <v>1093</v>
      </c>
      <c r="J76" s="286" t="s">
        <v>1069</v>
      </c>
      <c r="K76" s="286" t="s">
        <v>1069</v>
      </c>
      <c r="L76" s="283"/>
      <c r="M76" s="284"/>
      <c r="N76" s="1"/>
      <c r="O76" s="1"/>
      <c r="P76" s="1"/>
      <c r="Q76" s="1"/>
      <c r="R76" s="1"/>
      <c r="S76" s="1"/>
      <c r="T76" s="1"/>
      <c r="U76" s="1"/>
      <c r="V76" s="1"/>
      <c r="W76" s="1"/>
      <c r="X76" s="1"/>
      <c r="Y76" s="1"/>
      <c r="Z76" s="1"/>
    </row>
    <row r="77" spans="1:26" ht="15.75" customHeight="1" x14ac:dyDescent="0.25">
      <c r="A77" s="1"/>
      <c r="B77" s="282"/>
      <c r="C77" s="283"/>
      <c r="D77" s="283"/>
      <c r="E77" s="283"/>
      <c r="F77" s="286" t="s">
        <v>1085</v>
      </c>
      <c r="G77" s="286" t="s">
        <v>1162</v>
      </c>
      <c r="H77" s="286" t="s">
        <v>1181</v>
      </c>
      <c r="I77" s="286" t="s">
        <v>1093</v>
      </c>
      <c r="J77" s="286" t="s">
        <v>1069</v>
      </c>
      <c r="K77" s="286" t="s">
        <v>1069</v>
      </c>
      <c r="L77" s="283"/>
      <c r="M77" s="284"/>
      <c r="N77" s="1"/>
      <c r="O77" s="1"/>
      <c r="P77" s="1"/>
      <c r="Q77" s="1"/>
      <c r="R77" s="1"/>
      <c r="S77" s="1"/>
      <c r="T77" s="1"/>
      <c r="U77" s="1"/>
      <c r="V77" s="1"/>
      <c r="W77" s="1"/>
      <c r="X77" s="1"/>
      <c r="Y77" s="1"/>
      <c r="Z77" s="1"/>
    </row>
    <row r="78" spans="1:26" ht="15.75" customHeight="1" x14ac:dyDescent="0.25">
      <c r="A78" s="1"/>
      <c r="B78" s="282"/>
      <c r="C78" s="283"/>
      <c r="D78" s="283"/>
      <c r="E78" s="283"/>
      <c r="F78" s="286" t="s">
        <v>1085</v>
      </c>
      <c r="G78" s="286" t="s">
        <v>1162</v>
      </c>
      <c r="H78" s="286" t="s">
        <v>1182</v>
      </c>
      <c r="I78" s="286" t="s">
        <v>1093</v>
      </c>
      <c r="J78" s="286" t="s">
        <v>1069</v>
      </c>
      <c r="K78" s="286" t="s">
        <v>1069</v>
      </c>
      <c r="L78" s="283"/>
      <c r="M78" s="284"/>
      <c r="N78" s="1"/>
      <c r="O78" s="1"/>
      <c r="P78" s="1"/>
      <c r="Q78" s="1"/>
      <c r="R78" s="1"/>
      <c r="S78" s="1"/>
      <c r="T78" s="1"/>
      <c r="U78" s="1"/>
      <c r="V78" s="1"/>
      <c r="W78" s="1"/>
      <c r="X78" s="1"/>
      <c r="Y78" s="1"/>
      <c r="Z78" s="1"/>
    </row>
    <row r="79" spans="1:26" ht="15.75" customHeight="1" x14ac:dyDescent="0.25">
      <c r="A79" s="1"/>
      <c r="B79" s="282"/>
      <c r="C79" s="283"/>
      <c r="D79" s="283"/>
      <c r="E79" s="283"/>
      <c r="F79" s="286" t="s">
        <v>1064</v>
      </c>
      <c r="G79" s="286" t="s">
        <v>1183</v>
      </c>
      <c r="H79" s="286" t="s">
        <v>1184</v>
      </c>
      <c r="I79" s="286" t="s">
        <v>1093</v>
      </c>
      <c r="J79" s="286" t="s">
        <v>1069</v>
      </c>
      <c r="K79" s="286" t="s">
        <v>1069</v>
      </c>
      <c r="L79" s="283"/>
      <c r="M79" s="284"/>
      <c r="N79" s="1"/>
      <c r="O79" s="1"/>
      <c r="P79" s="1"/>
      <c r="Q79" s="1"/>
      <c r="R79" s="1"/>
      <c r="S79" s="1"/>
      <c r="T79" s="1"/>
      <c r="U79" s="1"/>
      <c r="V79" s="1"/>
      <c r="W79" s="1"/>
      <c r="X79" s="1"/>
      <c r="Y79" s="1"/>
      <c r="Z79" s="1"/>
    </row>
    <row r="80" spans="1:26" ht="15.75" customHeight="1" x14ac:dyDescent="0.25">
      <c r="A80" s="1"/>
      <c r="B80" s="282"/>
      <c r="C80" s="283"/>
      <c r="D80" s="283"/>
      <c r="E80" s="283"/>
      <c r="F80" s="286" t="s">
        <v>1064</v>
      </c>
      <c r="G80" s="286" t="s">
        <v>1185</v>
      </c>
      <c r="H80" s="286" t="s">
        <v>1186</v>
      </c>
      <c r="I80" s="286" t="s">
        <v>1093</v>
      </c>
      <c r="J80" s="286" t="s">
        <v>1069</v>
      </c>
      <c r="K80" s="286" t="s">
        <v>1069</v>
      </c>
      <c r="L80" s="283"/>
      <c r="M80" s="284"/>
      <c r="N80" s="1"/>
      <c r="O80" s="1"/>
      <c r="P80" s="1"/>
      <c r="Q80" s="1"/>
      <c r="R80" s="1"/>
      <c r="S80" s="1"/>
      <c r="T80" s="1"/>
      <c r="U80" s="1"/>
      <c r="V80" s="1"/>
      <c r="W80" s="1"/>
      <c r="X80" s="1"/>
      <c r="Y80" s="1"/>
      <c r="Z80" s="1"/>
    </row>
    <row r="81" spans="1:26" ht="15.75" customHeight="1" x14ac:dyDescent="0.25">
      <c r="A81" s="1"/>
      <c r="B81" s="282"/>
      <c r="C81" s="283"/>
      <c r="D81" s="283"/>
      <c r="E81" s="283"/>
      <c r="F81" s="286" t="s">
        <v>1064</v>
      </c>
      <c r="G81" s="286" t="s">
        <v>1185</v>
      </c>
      <c r="H81" s="286" t="s">
        <v>1187</v>
      </c>
      <c r="I81" s="286" t="s">
        <v>1093</v>
      </c>
      <c r="J81" s="286" t="s">
        <v>1069</v>
      </c>
      <c r="K81" s="286" t="s">
        <v>1069</v>
      </c>
      <c r="L81" s="283"/>
      <c r="M81" s="284"/>
      <c r="N81" s="1"/>
      <c r="O81" s="1"/>
      <c r="P81" s="1"/>
      <c r="Q81" s="1"/>
      <c r="R81" s="1"/>
      <c r="S81" s="1"/>
      <c r="T81" s="1"/>
      <c r="U81" s="1"/>
      <c r="V81" s="1"/>
      <c r="W81" s="1"/>
      <c r="X81" s="1"/>
      <c r="Y81" s="1"/>
      <c r="Z81" s="1"/>
    </row>
    <row r="82" spans="1:26" ht="15.75" customHeight="1" x14ac:dyDescent="0.25">
      <c r="A82" s="1"/>
      <c r="B82" s="282"/>
      <c r="C82" s="283"/>
      <c r="D82" s="283"/>
      <c r="E82" s="283"/>
      <c r="F82" s="286" t="s">
        <v>1064</v>
      </c>
      <c r="G82" s="286" t="s">
        <v>1185</v>
      </c>
      <c r="H82" s="286" t="s">
        <v>1188</v>
      </c>
      <c r="I82" s="286" t="s">
        <v>1093</v>
      </c>
      <c r="J82" s="286" t="s">
        <v>1069</v>
      </c>
      <c r="K82" s="286" t="s">
        <v>1069</v>
      </c>
      <c r="L82" s="283"/>
      <c r="M82" s="284"/>
      <c r="N82" s="1"/>
      <c r="O82" s="1"/>
      <c r="P82" s="1"/>
      <c r="Q82" s="1"/>
      <c r="R82" s="1"/>
      <c r="S82" s="1"/>
      <c r="T82" s="1"/>
      <c r="U82" s="1"/>
      <c r="V82" s="1"/>
      <c r="W82" s="1"/>
      <c r="X82" s="1"/>
      <c r="Y82" s="1"/>
      <c r="Z82" s="1"/>
    </row>
    <row r="83" spans="1:26" ht="15.75" customHeight="1" x14ac:dyDescent="0.25">
      <c r="A83" s="1"/>
      <c r="B83" s="282"/>
      <c r="C83" s="283"/>
      <c r="D83" s="283"/>
      <c r="E83" s="283"/>
      <c r="F83" s="286" t="s">
        <v>1082</v>
      </c>
      <c r="G83" s="286" t="s">
        <v>1185</v>
      </c>
      <c r="H83" s="286" t="s">
        <v>1189</v>
      </c>
      <c r="I83" s="286" t="s">
        <v>1190</v>
      </c>
      <c r="J83" s="286" t="s">
        <v>1069</v>
      </c>
      <c r="K83" s="286" t="s">
        <v>1069</v>
      </c>
      <c r="L83" s="283"/>
      <c r="M83" s="284"/>
      <c r="N83" s="1"/>
      <c r="O83" s="1"/>
      <c r="P83" s="1"/>
      <c r="Q83" s="1"/>
      <c r="R83" s="1"/>
      <c r="S83" s="1"/>
      <c r="T83" s="1"/>
      <c r="U83" s="1"/>
      <c r="V83" s="1"/>
      <c r="W83" s="1"/>
      <c r="X83" s="1"/>
      <c r="Y83" s="1"/>
      <c r="Z83" s="1"/>
    </row>
    <row r="84" spans="1:26" ht="15.75" customHeight="1" x14ac:dyDescent="0.25">
      <c r="A84" s="1"/>
      <c r="B84" s="282"/>
      <c r="C84" s="283"/>
      <c r="D84" s="283"/>
      <c r="E84" s="283"/>
      <c r="F84" s="286" t="s">
        <v>1085</v>
      </c>
      <c r="G84" s="286" t="s">
        <v>1185</v>
      </c>
      <c r="H84" s="286" t="s">
        <v>1191</v>
      </c>
      <c r="I84" s="286" t="s">
        <v>1093</v>
      </c>
      <c r="J84" s="286" t="s">
        <v>1069</v>
      </c>
      <c r="K84" s="286" t="s">
        <v>1069</v>
      </c>
      <c r="L84" s="283"/>
      <c r="M84" s="284"/>
      <c r="N84" s="1"/>
      <c r="O84" s="1"/>
      <c r="P84" s="1"/>
      <c r="Q84" s="1"/>
      <c r="R84" s="1"/>
      <c r="S84" s="1"/>
      <c r="T84" s="1"/>
      <c r="U84" s="1"/>
      <c r="V84" s="1"/>
      <c r="W84" s="1"/>
      <c r="X84" s="1"/>
      <c r="Y84" s="1"/>
      <c r="Z84" s="1"/>
    </row>
    <row r="85" spans="1:26" ht="15.75" customHeight="1" x14ac:dyDescent="0.25">
      <c r="A85" s="1"/>
      <c r="B85" s="282"/>
      <c r="C85" s="283"/>
      <c r="D85" s="283"/>
      <c r="E85" s="283"/>
      <c r="F85" s="286" t="s">
        <v>1085</v>
      </c>
      <c r="G85" s="286" t="s">
        <v>1185</v>
      </c>
      <c r="H85" s="286" t="s">
        <v>1192</v>
      </c>
      <c r="I85" s="286" t="s">
        <v>1093</v>
      </c>
      <c r="J85" s="286" t="s">
        <v>1069</v>
      </c>
      <c r="K85" s="286" t="s">
        <v>1069</v>
      </c>
      <c r="L85" s="283"/>
      <c r="M85" s="284"/>
      <c r="N85" s="1"/>
      <c r="O85" s="1"/>
      <c r="P85" s="1"/>
      <c r="Q85" s="1"/>
      <c r="R85" s="1"/>
      <c r="S85" s="1"/>
      <c r="T85" s="1"/>
      <c r="U85" s="1"/>
      <c r="V85" s="1"/>
      <c r="W85" s="1"/>
      <c r="X85" s="1"/>
      <c r="Y85" s="1"/>
      <c r="Z85" s="1"/>
    </row>
    <row r="86" spans="1:26" ht="15.75" customHeight="1" x14ac:dyDescent="0.25">
      <c r="A86" s="1"/>
      <c r="B86" s="282"/>
      <c r="C86" s="283"/>
      <c r="D86" s="283"/>
      <c r="E86" s="283"/>
      <c r="F86" s="286" t="s">
        <v>1085</v>
      </c>
      <c r="G86" s="286" t="s">
        <v>1185</v>
      </c>
      <c r="H86" s="286" t="s">
        <v>1193</v>
      </c>
      <c r="I86" s="286" t="s">
        <v>1194</v>
      </c>
      <c r="J86" s="286" t="s">
        <v>1069</v>
      </c>
      <c r="K86" s="286" t="s">
        <v>1069</v>
      </c>
      <c r="L86" s="283"/>
      <c r="M86" s="284"/>
      <c r="N86" s="1"/>
      <c r="O86" s="1"/>
      <c r="P86" s="1"/>
      <c r="Q86" s="1"/>
      <c r="R86" s="1"/>
      <c r="S86" s="1"/>
      <c r="T86" s="1"/>
      <c r="U86" s="1"/>
      <c r="V86" s="1"/>
      <c r="W86" s="1"/>
      <c r="X86" s="1"/>
      <c r="Y86" s="1"/>
      <c r="Z86" s="1"/>
    </row>
    <row r="87" spans="1:26" ht="15.75" customHeight="1" x14ac:dyDescent="0.25">
      <c r="A87" s="1"/>
      <c r="B87" s="282"/>
      <c r="C87" s="283"/>
      <c r="D87" s="283"/>
      <c r="E87" s="283"/>
      <c r="F87" s="286" t="s">
        <v>1085</v>
      </c>
      <c r="G87" s="286" t="s">
        <v>1185</v>
      </c>
      <c r="H87" s="286" t="s">
        <v>1195</v>
      </c>
      <c r="I87" s="286" t="s">
        <v>1093</v>
      </c>
      <c r="J87" s="286" t="s">
        <v>1069</v>
      </c>
      <c r="K87" s="286" t="s">
        <v>1069</v>
      </c>
      <c r="L87" s="283"/>
      <c r="M87" s="284"/>
      <c r="N87" s="1"/>
      <c r="O87" s="1"/>
      <c r="P87" s="1"/>
      <c r="Q87" s="1"/>
      <c r="R87" s="1"/>
      <c r="S87" s="1"/>
      <c r="T87" s="1"/>
      <c r="U87" s="1"/>
      <c r="V87" s="1"/>
      <c r="W87" s="1"/>
      <c r="X87" s="1"/>
      <c r="Y87" s="1"/>
      <c r="Z87" s="1"/>
    </row>
    <row r="88" spans="1:26" ht="15.75" customHeight="1" x14ac:dyDescent="0.25">
      <c r="A88" s="1"/>
      <c r="B88" s="282"/>
      <c r="C88" s="283"/>
      <c r="D88" s="283"/>
      <c r="E88" s="283"/>
      <c r="F88" s="286" t="s">
        <v>1085</v>
      </c>
      <c r="G88" s="286" t="s">
        <v>1185</v>
      </c>
      <c r="H88" s="286" t="s">
        <v>1196</v>
      </c>
      <c r="I88" s="286" t="s">
        <v>1197</v>
      </c>
      <c r="J88" s="286" t="s">
        <v>1069</v>
      </c>
      <c r="K88" s="286" t="s">
        <v>1069</v>
      </c>
      <c r="L88" s="283"/>
      <c r="M88" s="284"/>
      <c r="N88" s="1"/>
      <c r="O88" s="1"/>
      <c r="P88" s="1"/>
      <c r="Q88" s="1"/>
      <c r="R88" s="1"/>
      <c r="S88" s="1"/>
      <c r="T88" s="1"/>
      <c r="U88" s="1"/>
      <c r="V88" s="1"/>
      <c r="W88" s="1"/>
      <c r="X88" s="1"/>
      <c r="Y88" s="1"/>
      <c r="Z88" s="1"/>
    </row>
    <row r="89" spans="1:26" ht="15.75" customHeight="1" x14ac:dyDescent="0.25">
      <c r="A89" s="1"/>
      <c r="B89" s="282"/>
      <c r="C89" s="283"/>
      <c r="D89" s="283"/>
      <c r="E89" s="283"/>
      <c r="F89" s="286" t="s">
        <v>1085</v>
      </c>
      <c r="G89" s="286" t="s">
        <v>1185</v>
      </c>
      <c r="H89" s="286" t="s">
        <v>1198</v>
      </c>
      <c r="I89" s="286" t="s">
        <v>1093</v>
      </c>
      <c r="J89" s="286" t="s">
        <v>1069</v>
      </c>
      <c r="K89" s="286" t="s">
        <v>1069</v>
      </c>
      <c r="L89" s="283"/>
      <c r="M89" s="284"/>
      <c r="N89" s="1"/>
      <c r="O89" s="1"/>
      <c r="P89" s="1"/>
      <c r="Q89" s="1"/>
      <c r="R89" s="1"/>
      <c r="S89" s="1"/>
      <c r="T89" s="1"/>
      <c r="U89" s="1"/>
      <c r="V89" s="1"/>
      <c r="W89" s="1"/>
      <c r="X89" s="1"/>
      <c r="Y89" s="1"/>
      <c r="Z89" s="1"/>
    </row>
    <row r="90" spans="1:26" ht="15.75" customHeight="1" x14ac:dyDescent="0.25">
      <c r="A90" s="1"/>
      <c r="B90" s="282"/>
      <c r="C90" s="283"/>
      <c r="D90" s="283"/>
      <c r="E90" s="283"/>
      <c r="F90" s="286" t="s">
        <v>1085</v>
      </c>
      <c r="G90" s="286" t="s">
        <v>1185</v>
      </c>
      <c r="H90" s="286" t="s">
        <v>1199</v>
      </c>
      <c r="I90" s="286" t="s">
        <v>1093</v>
      </c>
      <c r="J90" s="286" t="s">
        <v>1069</v>
      </c>
      <c r="K90" s="286" t="s">
        <v>1069</v>
      </c>
      <c r="L90" s="283"/>
      <c r="M90" s="284"/>
      <c r="N90" s="1"/>
      <c r="O90" s="1"/>
      <c r="P90" s="1"/>
      <c r="Q90" s="1"/>
      <c r="R90" s="1"/>
      <c r="S90" s="1"/>
      <c r="T90" s="1"/>
      <c r="U90" s="1"/>
      <c r="V90" s="1"/>
      <c r="W90" s="1"/>
      <c r="X90" s="1"/>
      <c r="Y90" s="1"/>
      <c r="Z90" s="1"/>
    </row>
    <row r="91" spans="1:26" ht="15.75" customHeight="1" x14ac:dyDescent="0.25">
      <c r="A91" s="1"/>
      <c r="B91" s="282"/>
      <c r="C91" s="283"/>
      <c r="D91" s="283"/>
      <c r="E91" s="283"/>
      <c r="F91" s="286" t="s">
        <v>1085</v>
      </c>
      <c r="G91" s="286" t="s">
        <v>1185</v>
      </c>
      <c r="H91" s="286" t="s">
        <v>1200</v>
      </c>
      <c r="I91" s="286" t="s">
        <v>1093</v>
      </c>
      <c r="J91" s="286" t="s">
        <v>1069</v>
      </c>
      <c r="K91" s="286" t="s">
        <v>1069</v>
      </c>
      <c r="L91" s="283"/>
      <c r="M91" s="284"/>
      <c r="N91" s="1"/>
      <c r="O91" s="1"/>
      <c r="P91" s="1"/>
      <c r="Q91" s="1"/>
      <c r="R91" s="1"/>
      <c r="S91" s="1"/>
      <c r="T91" s="1"/>
      <c r="U91" s="1"/>
      <c r="V91" s="1"/>
      <c r="W91" s="1"/>
      <c r="X91" s="1"/>
      <c r="Y91" s="1"/>
      <c r="Z91" s="1"/>
    </row>
    <row r="92" spans="1:26" ht="42" customHeight="1" x14ac:dyDescent="0.25">
      <c r="A92" s="1"/>
      <c r="B92" s="282"/>
      <c r="C92" s="283"/>
      <c r="D92" s="283"/>
      <c r="E92" s="283"/>
      <c r="F92" s="283"/>
      <c r="G92" s="283"/>
      <c r="H92" s="283"/>
      <c r="I92" s="283"/>
      <c r="J92" s="283"/>
      <c r="K92" s="283"/>
      <c r="L92" s="283"/>
      <c r="M92" s="284"/>
      <c r="N92" s="1"/>
      <c r="O92" s="1"/>
      <c r="P92" s="1"/>
      <c r="Q92" s="1"/>
      <c r="R92" s="1"/>
      <c r="S92" s="1"/>
      <c r="T92" s="1"/>
      <c r="U92" s="1"/>
      <c r="V92" s="1"/>
      <c r="W92" s="1"/>
      <c r="X92" s="1"/>
      <c r="Y92" s="1"/>
      <c r="Z92" s="1"/>
    </row>
    <row r="93" spans="1:26" ht="27.75" customHeight="1" x14ac:dyDescent="0.25">
      <c r="A93" s="1"/>
      <c r="B93" s="6"/>
      <c r="C93" s="8"/>
      <c r="D93" s="8"/>
      <c r="E93" s="8"/>
      <c r="F93" s="8"/>
      <c r="G93" s="8"/>
      <c r="H93" s="8"/>
      <c r="I93" s="8"/>
      <c r="J93" s="8"/>
      <c r="K93" s="8"/>
      <c r="L93" s="8"/>
      <c r="M93" s="10"/>
      <c r="N93" s="1"/>
      <c r="O93" s="1"/>
      <c r="P93" s="1"/>
      <c r="Q93" s="1"/>
      <c r="R93" s="1"/>
      <c r="S93" s="1"/>
      <c r="T93" s="1"/>
      <c r="U93" s="1"/>
      <c r="V93" s="1"/>
      <c r="W93" s="1"/>
      <c r="X93" s="1"/>
      <c r="Y93" s="1"/>
      <c r="Z93" s="1"/>
    </row>
    <row r="94" spans="1:26" ht="15.75" customHeight="1" x14ac:dyDescent="0.3">
      <c r="A94" s="1"/>
      <c r="B94" s="6"/>
      <c r="C94" s="42"/>
      <c r="D94" s="42"/>
      <c r="E94" s="43"/>
      <c r="F94" s="43"/>
      <c r="G94" s="43"/>
      <c r="H94" s="43"/>
      <c r="I94" s="43"/>
      <c r="J94" s="8"/>
      <c r="K94" s="8"/>
      <c r="L94" s="8"/>
      <c r="M94" s="10"/>
      <c r="N94" s="1"/>
      <c r="O94" s="1"/>
      <c r="P94" s="1"/>
      <c r="Q94" s="1"/>
      <c r="R94" s="1"/>
      <c r="S94" s="1"/>
      <c r="T94" s="1"/>
      <c r="U94" s="1"/>
      <c r="V94" s="1"/>
      <c r="W94" s="1"/>
      <c r="X94" s="1"/>
      <c r="Y94" s="1"/>
      <c r="Z94" s="1"/>
    </row>
    <row r="95" spans="1:26" ht="15.75" customHeight="1" x14ac:dyDescent="0.25">
      <c r="A95" s="1"/>
      <c r="B95" s="6"/>
      <c r="C95" s="8"/>
      <c r="D95" s="8"/>
      <c r="E95" s="8"/>
      <c r="F95" s="8"/>
      <c r="G95" s="8"/>
      <c r="H95" s="8"/>
      <c r="I95" s="8"/>
      <c r="J95" s="8"/>
      <c r="K95" s="8"/>
      <c r="L95" s="8"/>
      <c r="M95" s="10"/>
      <c r="N95" s="1"/>
      <c r="O95" s="1"/>
      <c r="P95" s="1"/>
      <c r="Q95" s="1"/>
      <c r="R95" s="1"/>
      <c r="S95" s="1"/>
      <c r="T95" s="1"/>
      <c r="U95" s="1"/>
      <c r="V95" s="1"/>
      <c r="W95" s="1"/>
      <c r="X95" s="1"/>
      <c r="Y95" s="1"/>
      <c r="Z95" s="1"/>
    </row>
    <row r="96" spans="1:26" ht="15.75" customHeight="1" x14ac:dyDescent="0.25">
      <c r="A96" s="1"/>
      <c r="B96" s="46"/>
      <c r="C96" s="47"/>
      <c r="D96" s="47"/>
      <c r="E96" s="47"/>
      <c r="F96" s="47"/>
      <c r="G96" s="47"/>
      <c r="H96" s="47"/>
      <c r="I96" s="47"/>
      <c r="J96" s="47"/>
      <c r="K96" s="47"/>
      <c r="L96" s="47"/>
      <c r="M96" s="49"/>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5">
    <mergeCell ref="B6:M6"/>
    <mergeCell ref="B7:M7"/>
    <mergeCell ref="B2:C5"/>
    <mergeCell ref="D2:E2"/>
    <mergeCell ref="F2:J2"/>
    <mergeCell ref="K2:L2"/>
    <mergeCell ref="D3:E3"/>
    <mergeCell ref="F3:J3"/>
    <mergeCell ref="K3:L3"/>
    <mergeCell ref="D4:E4"/>
    <mergeCell ref="F4:J4"/>
    <mergeCell ref="K4:L5"/>
    <mergeCell ref="M4:M5"/>
    <mergeCell ref="D5:E5"/>
    <mergeCell ref="F5:J5"/>
  </mergeCells>
  <pageMargins left="0.7" right="0.7" top="0.75" bottom="0.75" header="0" footer="0"/>
  <pageSetup paperSize="14"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7" topLeftCell="A8" activePane="bottomLeft" state="frozen"/>
      <selection pane="bottomLeft" activeCell="B9" sqref="B9"/>
    </sheetView>
  </sheetViews>
  <sheetFormatPr baseColWidth="10" defaultColWidth="12.625" defaultRowHeight="15" customHeight="1" x14ac:dyDescent="0.2"/>
  <cols>
    <col min="1" max="1" width="1.75" customWidth="1"/>
    <col min="2" max="2" width="12.375" customWidth="1"/>
    <col min="3" max="3" width="13" customWidth="1"/>
    <col min="4" max="4" width="10" customWidth="1"/>
    <col min="5" max="5" width="11.375" customWidth="1"/>
    <col min="6" max="7" width="33.875" customWidth="1"/>
    <col min="8" max="8" width="106.5" customWidth="1"/>
    <col min="9" max="9" width="70.625" customWidth="1"/>
    <col min="10" max="10" width="42.625" customWidth="1"/>
    <col min="11" max="11" width="41.625" customWidth="1"/>
    <col min="12" max="12" width="3.75" customWidth="1"/>
    <col min="13" max="13" width="36.625" customWidth="1"/>
    <col min="14" max="26" width="9.375" customWidth="1"/>
  </cols>
  <sheetData>
    <row r="1" spans="1:26" ht="9.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39" customHeight="1" x14ac:dyDescent="0.25">
      <c r="A2" s="2"/>
      <c r="B2" s="408"/>
      <c r="C2" s="409"/>
      <c r="D2" s="410" t="s">
        <v>0</v>
      </c>
      <c r="E2" s="411"/>
      <c r="F2" s="412" t="s">
        <v>1</v>
      </c>
      <c r="G2" s="343"/>
      <c r="H2" s="343"/>
      <c r="I2" s="343"/>
      <c r="J2" s="411"/>
      <c r="K2" s="410" t="s">
        <v>2</v>
      </c>
      <c r="L2" s="411"/>
      <c r="M2" s="3"/>
      <c r="N2" s="2"/>
      <c r="O2" s="2"/>
      <c r="P2" s="2"/>
      <c r="Q2" s="2"/>
      <c r="R2" s="2"/>
      <c r="S2" s="2"/>
      <c r="T2" s="2"/>
      <c r="U2" s="2"/>
      <c r="V2" s="2"/>
      <c r="W2" s="2"/>
      <c r="X2" s="2"/>
      <c r="Y2" s="2"/>
      <c r="Z2" s="2"/>
    </row>
    <row r="3" spans="1:26" ht="27.75" customHeight="1" x14ac:dyDescent="0.25">
      <c r="A3" s="2"/>
      <c r="B3" s="338"/>
      <c r="C3" s="339"/>
      <c r="D3" s="394" t="s">
        <v>3</v>
      </c>
      <c r="E3" s="316"/>
      <c r="F3" s="396" t="s">
        <v>4</v>
      </c>
      <c r="G3" s="322"/>
      <c r="H3" s="322"/>
      <c r="I3" s="322"/>
      <c r="J3" s="316"/>
      <c r="K3" s="394" t="s">
        <v>5</v>
      </c>
      <c r="L3" s="316"/>
      <c r="M3" s="5"/>
      <c r="N3" s="2"/>
      <c r="O3" s="2"/>
      <c r="P3" s="2"/>
      <c r="Q3" s="2"/>
      <c r="R3" s="2"/>
      <c r="S3" s="2"/>
      <c r="T3" s="2"/>
      <c r="U3" s="2"/>
      <c r="V3" s="2"/>
      <c r="W3" s="2"/>
      <c r="X3" s="2"/>
      <c r="Y3" s="2"/>
      <c r="Z3" s="2"/>
    </row>
    <row r="4" spans="1:26" ht="27.75" customHeight="1" x14ac:dyDescent="0.25">
      <c r="A4" s="2"/>
      <c r="B4" s="338"/>
      <c r="C4" s="339"/>
      <c r="D4" s="394" t="s">
        <v>6</v>
      </c>
      <c r="E4" s="316"/>
      <c r="F4" s="416" t="s">
        <v>7</v>
      </c>
      <c r="G4" s="375"/>
      <c r="H4" s="375"/>
      <c r="I4" s="375"/>
      <c r="J4" s="337"/>
      <c r="K4" s="397" t="s">
        <v>8</v>
      </c>
      <c r="L4" s="459"/>
      <c r="M4" s="461"/>
      <c r="N4" s="2"/>
      <c r="O4" s="2"/>
      <c r="P4" s="2"/>
      <c r="Q4" s="2"/>
      <c r="R4" s="2"/>
      <c r="S4" s="2"/>
      <c r="T4" s="2"/>
      <c r="U4" s="2"/>
      <c r="V4" s="2"/>
      <c r="W4" s="2"/>
      <c r="X4" s="2"/>
      <c r="Y4" s="2"/>
      <c r="Z4" s="2"/>
    </row>
    <row r="5" spans="1:26" ht="42" customHeight="1" x14ac:dyDescent="0.25">
      <c r="A5" s="2"/>
      <c r="B5" s="333"/>
      <c r="C5" s="334"/>
      <c r="D5" s="414" t="s">
        <v>9</v>
      </c>
      <c r="E5" s="415"/>
      <c r="F5" s="462" t="s">
        <v>10</v>
      </c>
      <c r="G5" s="351"/>
      <c r="H5" s="351"/>
      <c r="I5" s="351"/>
      <c r="J5" s="341"/>
      <c r="K5" s="376"/>
      <c r="L5" s="460"/>
      <c r="M5" s="352"/>
      <c r="N5" s="2"/>
      <c r="O5" s="2"/>
      <c r="P5" s="2"/>
      <c r="Q5" s="2"/>
      <c r="R5" s="2"/>
      <c r="S5" s="2"/>
      <c r="T5" s="2"/>
      <c r="U5" s="2"/>
      <c r="V5" s="2"/>
      <c r="W5" s="2"/>
      <c r="X5" s="2"/>
      <c r="Y5" s="2"/>
      <c r="Z5" s="2"/>
    </row>
    <row r="6" spans="1:26" ht="23.25" customHeight="1" x14ac:dyDescent="0.25">
      <c r="A6" s="1"/>
      <c r="B6" s="327" t="s">
        <v>1201</v>
      </c>
      <c r="C6" s="328"/>
      <c r="D6" s="328"/>
      <c r="E6" s="328"/>
      <c r="F6" s="328"/>
      <c r="G6" s="328"/>
      <c r="H6" s="328"/>
      <c r="I6" s="328"/>
      <c r="J6" s="328"/>
      <c r="K6" s="328"/>
      <c r="L6" s="328"/>
      <c r="M6" s="329"/>
      <c r="N6" s="1"/>
      <c r="O6" s="1"/>
      <c r="P6" s="1"/>
      <c r="Q6" s="1"/>
      <c r="R6" s="1"/>
      <c r="S6" s="1"/>
      <c r="T6" s="1"/>
      <c r="U6" s="1"/>
      <c r="V6" s="1"/>
      <c r="W6" s="1"/>
      <c r="X6" s="1"/>
      <c r="Y6" s="1"/>
      <c r="Z6" s="1"/>
    </row>
    <row r="7" spans="1:26" ht="82.5" customHeight="1" x14ac:dyDescent="0.25">
      <c r="A7" s="1"/>
      <c r="B7" s="456" t="s">
        <v>1202</v>
      </c>
      <c r="C7" s="406"/>
      <c r="D7" s="406"/>
      <c r="E7" s="406"/>
      <c r="F7" s="406"/>
      <c r="G7" s="406"/>
      <c r="H7" s="406"/>
      <c r="I7" s="406"/>
      <c r="J7" s="406"/>
      <c r="K7" s="406"/>
      <c r="L7" s="406"/>
      <c r="M7" s="407"/>
      <c r="N7" s="1"/>
      <c r="O7" s="1"/>
      <c r="P7" s="1"/>
      <c r="Q7" s="1"/>
      <c r="R7" s="1"/>
      <c r="S7" s="1"/>
      <c r="T7" s="1"/>
      <c r="U7" s="1"/>
      <c r="V7" s="1"/>
      <c r="W7" s="1"/>
      <c r="X7" s="1"/>
      <c r="Y7" s="1"/>
      <c r="Z7" s="1"/>
    </row>
    <row r="8" spans="1:26" ht="42" customHeight="1" x14ac:dyDescent="0.25">
      <c r="A8" s="1"/>
      <c r="B8" s="282"/>
      <c r="C8" s="283"/>
      <c r="D8" s="283"/>
      <c r="E8" s="283"/>
      <c r="F8" s="283"/>
      <c r="G8" s="283"/>
      <c r="H8" s="283"/>
      <c r="I8" s="283"/>
      <c r="J8" s="283"/>
      <c r="K8" s="283"/>
      <c r="L8" s="283"/>
      <c r="M8" s="284"/>
      <c r="N8" s="1"/>
      <c r="O8" s="1"/>
      <c r="P8" s="1"/>
      <c r="Q8" s="1"/>
      <c r="R8" s="1"/>
      <c r="S8" s="1"/>
      <c r="T8" s="1"/>
      <c r="U8" s="1"/>
      <c r="V8" s="1"/>
      <c r="W8" s="1"/>
      <c r="X8" s="1"/>
      <c r="Y8" s="1"/>
      <c r="Z8" s="1"/>
    </row>
    <row r="9" spans="1:26" ht="42" customHeight="1" x14ac:dyDescent="0.25">
      <c r="A9" s="1"/>
      <c r="B9" s="282"/>
      <c r="C9" s="283"/>
      <c r="D9" s="283"/>
      <c r="E9" s="283"/>
      <c r="F9" s="285" t="s">
        <v>1058</v>
      </c>
      <c r="G9" s="285" t="s">
        <v>1059</v>
      </c>
      <c r="H9" s="285" t="s">
        <v>1060</v>
      </c>
      <c r="I9" s="285" t="s">
        <v>1061</v>
      </c>
      <c r="J9" s="285" t="s">
        <v>1062</v>
      </c>
      <c r="K9" s="285" t="s">
        <v>1063</v>
      </c>
      <c r="L9" s="283"/>
      <c r="M9" s="284"/>
      <c r="N9" s="1"/>
      <c r="O9" s="1"/>
      <c r="P9" s="1"/>
      <c r="Q9" s="1"/>
      <c r="R9" s="1"/>
      <c r="S9" s="1"/>
      <c r="T9" s="1"/>
      <c r="U9" s="1"/>
      <c r="V9" s="1"/>
      <c r="W9" s="1"/>
      <c r="X9" s="1"/>
      <c r="Y9" s="1"/>
      <c r="Z9" s="1"/>
    </row>
    <row r="10" spans="1:26" ht="63" x14ac:dyDescent="0.25">
      <c r="A10" s="1"/>
      <c r="B10" s="282"/>
      <c r="C10" s="283"/>
      <c r="D10" s="283"/>
      <c r="E10" s="283"/>
      <c r="F10" s="286" t="s">
        <v>1064</v>
      </c>
      <c r="G10" s="286" t="s">
        <v>1065</v>
      </c>
      <c r="H10" s="286" t="s">
        <v>1203</v>
      </c>
      <c r="I10" s="286" t="s">
        <v>1204</v>
      </c>
      <c r="J10" s="286" t="s">
        <v>1205</v>
      </c>
      <c r="K10" s="286" t="s">
        <v>1206</v>
      </c>
      <c r="L10" s="283"/>
      <c r="M10" s="284"/>
      <c r="N10" s="1"/>
      <c r="O10" s="1"/>
      <c r="P10" s="1"/>
      <c r="Q10" s="1"/>
      <c r="R10" s="1"/>
      <c r="S10" s="1"/>
      <c r="T10" s="1"/>
      <c r="U10" s="1"/>
      <c r="V10" s="1"/>
      <c r="W10" s="1"/>
      <c r="X10" s="1"/>
      <c r="Y10" s="1"/>
      <c r="Z10" s="1"/>
    </row>
    <row r="11" spans="1:26" ht="63" x14ac:dyDescent="0.25">
      <c r="A11" s="1"/>
      <c r="B11" s="282"/>
      <c r="C11" s="283"/>
      <c r="D11" s="283"/>
      <c r="E11" s="283"/>
      <c r="F11" s="286" t="s">
        <v>1064</v>
      </c>
      <c r="G11" s="286" t="s">
        <v>1065</v>
      </c>
      <c r="H11" s="286" t="s">
        <v>1207</v>
      </c>
      <c r="I11" s="286" t="s">
        <v>1204</v>
      </c>
      <c r="J11" s="286" t="s">
        <v>1069</v>
      </c>
      <c r="K11" s="286" t="s">
        <v>1069</v>
      </c>
      <c r="L11" s="283"/>
      <c r="M11" s="284"/>
      <c r="N11" s="1"/>
      <c r="O11" s="1"/>
      <c r="P11" s="1"/>
      <c r="Q11" s="1"/>
      <c r="R11" s="1"/>
      <c r="S11" s="1"/>
      <c r="T11" s="1"/>
      <c r="U11" s="1"/>
      <c r="V11" s="1"/>
      <c r="W11" s="1"/>
      <c r="X11" s="1"/>
      <c r="Y11" s="1"/>
      <c r="Z11" s="1"/>
    </row>
    <row r="12" spans="1:26" ht="63" x14ac:dyDescent="0.25">
      <c r="A12" s="1"/>
      <c r="B12" s="282"/>
      <c r="C12" s="283"/>
      <c r="D12" s="283"/>
      <c r="E12" s="283"/>
      <c r="F12" s="286" t="s">
        <v>1064</v>
      </c>
      <c r="G12" s="286" t="s">
        <v>1065</v>
      </c>
      <c r="H12" s="286" t="s">
        <v>1208</v>
      </c>
      <c r="I12" s="286" t="s">
        <v>1204</v>
      </c>
      <c r="J12" s="286" t="s">
        <v>1069</v>
      </c>
      <c r="K12" s="286" t="s">
        <v>1069</v>
      </c>
      <c r="L12" s="283"/>
      <c r="M12" s="284"/>
      <c r="N12" s="1"/>
      <c r="O12" s="1"/>
      <c r="P12" s="1"/>
      <c r="Q12" s="1"/>
      <c r="R12" s="1"/>
      <c r="S12" s="1"/>
      <c r="T12" s="1"/>
      <c r="U12" s="1"/>
      <c r="V12" s="1"/>
      <c r="W12" s="1"/>
      <c r="X12" s="1"/>
      <c r="Y12" s="1"/>
      <c r="Z12" s="1"/>
    </row>
    <row r="13" spans="1:26" ht="63" x14ac:dyDescent="0.25">
      <c r="A13" s="1"/>
      <c r="B13" s="282"/>
      <c r="C13" s="283"/>
      <c r="D13" s="283"/>
      <c r="E13" s="283"/>
      <c r="F13" s="286" t="s">
        <v>1082</v>
      </c>
      <c r="G13" s="286" t="s">
        <v>1065</v>
      </c>
      <c r="H13" s="286" t="s">
        <v>1209</v>
      </c>
      <c r="I13" s="286" t="s">
        <v>1210</v>
      </c>
      <c r="J13" s="286" t="s">
        <v>1211</v>
      </c>
      <c r="K13" s="286" t="s">
        <v>1206</v>
      </c>
      <c r="L13" s="283"/>
      <c r="M13" s="284"/>
      <c r="N13" s="1"/>
      <c r="O13" s="1"/>
      <c r="P13" s="1"/>
      <c r="Q13" s="1"/>
      <c r="R13" s="1"/>
      <c r="S13" s="1"/>
      <c r="T13" s="1"/>
      <c r="U13" s="1"/>
      <c r="V13" s="1"/>
      <c r="W13" s="1"/>
      <c r="X13" s="1"/>
      <c r="Y13" s="1"/>
      <c r="Z13" s="1"/>
    </row>
    <row r="14" spans="1:26" ht="110.25" x14ac:dyDescent="0.25">
      <c r="A14" s="1"/>
      <c r="B14" s="282"/>
      <c r="C14" s="283"/>
      <c r="D14" s="283"/>
      <c r="E14" s="283"/>
      <c r="F14" s="286" t="s">
        <v>1082</v>
      </c>
      <c r="G14" s="286" t="s">
        <v>1065</v>
      </c>
      <c r="H14" s="286" t="s">
        <v>1212</v>
      </c>
      <c r="I14" s="286" t="s">
        <v>1213</v>
      </c>
      <c r="J14" s="286" t="s">
        <v>1214</v>
      </c>
      <c r="K14" s="286" t="s">
        <v>1206</v>
      </c>
      <c r="L14" s="283"/>
      <c r="M14" s="284"/>
      <c r="N14" s="1"/>
      <c r="O14" s="1"/>
      <c r="P14" s="1"/>
      <c r="Q14" s="1"/>
      <c r="R14" s="1"/>
      <c r="S14" s="1"/>
      <c r="T14" s="1"/>
      <c r="U14" s="1"/>
      <c r="V14" s="1"/>
      <c r="W14" s="1"/>
      <c r="X14" s="1"/>
      <c r="Y14" s="1"/>
      <c r="Z14" s="1"/>
    </row>
    <row r="15" spans="1:26" ht="31.5" x14ac:dyDescent="0.25">
      <c r="A15" s="1"/>
      <c r="B15" s="282"/>
      <c r="C15" s="283"/>
      <c r="D15" s="283"/>
      <c r="E15" s="283"/>
      <c r="F15" s="286" t="s">
        <v>1085</v>
      </c>
      <c r="G15" s="286" t="s">
        <v>1065</v>
      </c>
      <c r="H15" s="286" t="s">
        <v>1215</v>
      </c>
      <c r="I15" s="286" t="s">
        <v>1216</v>
      </c>
      <c r="J15" s="286" t="s">
        <v>1069</v>
      </c>
      <c r="K15" s="286" t="s">
        <v>1069</v>
      </c>
      <c r="L15" s="283"/>
      <c r="M15" s="284"/>
      <c r="N15" s="1"/>
      <c r="O15" s="1"/>
      <c r="P15" s="1"/>
      <c r="Q15" s="1"/>
      <c r="R15" s="1"/>
      <c r="S15" s="1"/>
      <c r="T15" s="1"/>
      <c r="U15" s="1"/>
      <c r="V15" s="1"/>
      <c r="W15" s="1"/>
      <c r="X15" s="1"/>
      <c r="Y15" s="1"/>
      <c r="Z15" s="1"/>
    </row>
    <row r="16" spans="1:26" ht="110.25" x14ac:dyDescent="0.25">
      <c r="A16" s="1"/>
      <c r="B16" s="282"/>
      <c r="C16" s="283"/>
      <c r="D16" s="283"/>
      <c r="E16" s="283"/>
      <c r="F16" s="286" t="s">
        <v>1085</v>
      </c>
      <c r="G16" s="286" t="s">
        <v>1065</v>
      </c>
      <c r="H16" s="286" t="s">
        <v>1217</v>
      </c>
      <c r="I16" s="286" t="s">
        <v>1218</v>
      </c>
      <c r="J16" s="286" t="s">
        <v>1219</v>
      </c>
      <c r="K16" s="286" t="s">
        <v>1206</v>
      </c>
      <c r="L16" s="283"/>
      <c r="M16" s="284"/>
      <c r="N16" s="1"/>
      <c r="O16" s="1"/>
      <c r="P16" s="1"/>
      <c r="Q16" s="1"/>
      <c r="R16" s="1"/>
      <c r="S16" s="1"/>
      <c r="T16" s="1"/>
      <c r="U16" s="1"/>
      <c r="V16" s="1"/>
      <c r="W16" s="1"/>
      <c r="X16" s="1"/>
      <c r="Y16" s="1"/>
      <c r="Z16" s="1"/>
    </row>
    <row r="17" spans="1:26" ht="31.5" x14ac:dyDescent="0.25">
      <c r="A17" s="1"/>
      <c r="B17" s="282"/>
      <c r="C17" s="283"/>
      <c r="D17" s="283"/>
      <c r="E17" s="283"/>
      <c r="F17" s="286" t="s">
        <v>1085</v>
      </c>
      <c r="G17" s="286" t="s">
        <v>1065</v>
      </c>
      <c r="H17" s="286" t="s">
        <v>1220</v>
      </c>
      <c r="I17" s="286" t="s">
        <v>1221</v>
      </c>
      <c r="J17" s="286" t="s">
        <v>1069</v>
      </c>
      <c r="K17" s="286" t="s">
        <v>1069</v>
      </c>
      <c r="L17" s="283"/>
      <c r="M17" s="284"/>
      <c r="N17" s="1"/>
      <c r="O17" s="1"/>
      <c r="P17" s="1"/>
      <c r="Q17" s="1"/>
      <c r="R17" s="1"/>
      <c r="S17" s="1"/>
      <c r="T17" s="1"/>
      <c r="U17" s="1"/>
      <c r="V17" s="1"/>
      <c r="W17" s="1"/>
      <c r="X17" s="1"/>
      <c r="Y17" s="1"/>
      <c r="Z17" s="1"/>
    </row>
    <row r="18" spans="1:26" ht="63" x14ac:dyDescent="0.25">
      <c r="A18" s="1"/>
      <c r="B18" s="282"/>
      <c r="C18" s="283"/>
      <c r="D18" s="283"/>
      <c r="E18" s="283"/>
      <c r="F18" s="286" t="s">
        <v>1085</v>
      </c>
      <c r="G18" s="286" t="s">
        <v>1065</v>
      </c>
      <c r="H18" s="286" t="s">
        <v>1222</v>
      </c>
      <c r="I18" s="286" t="s">
        <v>1221</v>
      </c>
      <c r="J18" s="286" t="s">
        <v>1069</v>
      </c>
      <c r="K18" s="286" t="s">
        <v>1069</v>
      </c>
      <c r="L18" s="283"/>
      <c r="M18" s="284"/>
      <c r="N18" s="1"/>
      <c r="O18" s="1"/>
      <c r="P18" s="1"/>
      <c r="Q18" s="1"/>
      <c r="R18" s="1"/>
      <c r="S18" s="1"/>
      <c r="T18" s="1"/>
      <c r="U18" s="1"/>
      <c r="V18" s="1"/>
      <c r="W18" s="1"/>
      <c r="X18" s="1"/>
      <c r="Y18" s="1"/>
      <c r="Z18" s="1"/>
    </row>
    <row r="19" spans="1:26" ht="173.25" x14ac:dyDescent="0.25">
      <c r="A19" s="1"/>
      <c r="B19" s="282"/>
      <c r="C19" s="283"/>
      <c r="D19" s="283"/>
      <c r="E19" s="283"/>
      <c r="F19" s="286" t="s">
        <v>1085</v>
      </c>
      <c r="G19" s="286" t="s">
        <v>1065</v>
      </c>
      <c r="H19" s="286" t="s">
        <v>1223</v>
      </c>
      <c r="I19" s="286" t="s">
        <v>1221</v>
      </c>
      <c r="J19" s="286" t="s">
        <v>1069</v>
      </c>
      <c r="K19" s="286" t="s">
        <v>1069</v>
      </c>
      <c r="L19" s="283"/>
      <c r="M19" s="284"/>
      <c r="N19" s="1"/>
      <c r="O19" s="1"/>
      <c r="P19" s="1"/>
      <c r="Q19" s="1"/>
      <c r="R19" s="1"/>
      <c r="S19" s="1"/>
      <c r="T19" s="1"/>
      <c r="U19" s="1"/>
      <c r="V19" s="1"/>
      <c r="W19" s="1"/>
      <c r="X19" s="1"/>
      <c r="Y19" s="1"/>
      <c r="Z19" s="1"/>
    </row>
    <row r="20" spans="1:26" ht="63" x14ac:dyDescent="0.25">
      <c r="A20" s="1"/>
      <c r="B20" s="282"/>
      <c r="C20" s="283"/>
      <c r="D20" s="283"/>
      <c r="E20" s="283"/>
      <c r="F20" s="286" t="s">
        <v>1085</v>
      </c>
      <c r="G20" s="286" t="s">
        <v>1065</v>
      </c>
      <c r="H20" s="286" t="s">
        <v>1224</v>
      </c>
      <c r="I20" s="286" t="s">
        <v>1221</v>
      </c>
      <c r="J20" s="286" t="s">
        <v>1225</v>
      </c>
      <c r="K20" s="286" t="s">
        <v>1206</v>
      </c>
      <c r="L20" s="283"/>
      <c r="M20" s="284"/>
      <c r="N20" s="1"/>
      <c r="O20" s="1"/>
      <c r="P20" s="1"/>
      <c r="Q20" s="1"/>
      <c r="R20" s="1"/>
      <c r="S20" s="1"/>
      <c r="T20" s="1"/>
      <c r="U20" s="1"/>
      <c r="V20" s="1"/>
      <c r="W20" s="1"/>
      <c r="X20" s="1"/>
      <c r="Y20" s="1"/>
      <c r="Z20" s="1"/>
    </row>
    <row r="21" spans="1:26" ht="15.75" customHeight="1" x14ac:dyDescent="0.25">
      <c r="A21" s="1"/>
      <c r="B21" s="282"/>
      <c r="C21" s="283"/>
      <c r="D21" s="283"/>
      <c r="E21" s="283"/>
      <c r="F21" s="286" t="s">
        <v>1085</v>
      </c>
      <c r="G21" s="286" t="s">
        <v>1065</v>
      </c>
      <c r="H21" s="286" t="s">
        <v>1226</v>
      </c>
      <c r="I21" s="286" t="s">
        <v>1221</v>
      </c>
      <c r="J21" s="286" t="s">
        <v>1227</v>
      </c>
      <c r="K21" s="286" t="s">
        <v>1206</v>
      </c>
      <c r="L21" s="283"/>
      <c r="M21" s="284"/>
      <c r="N21" s="1"/>
      <c r="O21" s="1"/>
      <c r="P21" s="1"/>
      <c r="Q21" s="1"/>
      <c r="R21" s="1"/>
      <c r="S21" s="1"/>
      <c r="T21" s="1"/>
      <c r="U21" s="1"/>
      <c r="V21" s="1"/>
      <c r="W21" s="1"/>
      <c r="X21" s="1"/>
      <c r="Y21" s="1"/>
      <c r="Z21" s="1"/>
    </row>
    <row r="22" spans="1:26" ht="15.75" customHeight="1" x14ac:dyDescent="0.25">
      <c r="A22" s="1"/>
      <c r="B22" s="282"/>
      <c r="C22" s="283"/>
      <c r="D22" s="283"/>
      <c r="E22" s="283"/>
      <c r="F22" s="286" t="s">
        <v>1085</v>
      </c>
      <c r="G22" s="286" t="s">
        <v>1065</v>
      </c>
      <c r="H22" s="286" t="s">
        <v>1228</v>
      </c>
      <c r="I22" s="286" t="s">
        <v>1221</v>
      </c>
      <c r="J22" s="286" t="s">
        <v>1229</v>
      </c>
      <c r="K22" s="286" t="s">
        <v>1206</v>
      </c>
      <c r="L22" s="283"/>
      <c r="M22" s="284"/>
      <c r="N22" s="1"/>
      <c r="O22" s="1"/>
      <c r="P22" s="1"/>
      <c r="Q22" s="1"/>
      <c r="R22" s="1"/>
      <c r="S22" s="1"/>
      <c r="T22" s="1"/>
      <c r="U22" s="1"/>
      <c r="V22" s="1"/>
      <c r="W22" s="1"/>
      <c r="X22" s="1"/>
      <c r="Y22" s="1"/>
      <c r="Z22" s="1"/>
    </row>
    <row r="23" spans="1:26" ht="15.75" customHeight="1" x14ac:dyDescent="0.25">
      <c r="A23" s="1"/>
      <c r="B23" s="282"/>
      <c r="C23" s="283"/>
      <c r="D23" s="283"/>
      <c r="E23" s="283"/>
      <c r="F23" s="286" t="s">
        <v>1085</v>
      </c>
      <c r="G23" s="286" t="s">
        <v>1065</v>
      </c>
      <c r="H23" s="286" t="s">
        <v>1230</v>
      </c>
      <c r="I23" s="286" t="s">
        <v>1221</v>
      </c>
      <c r="J23" s="286" t="s">
        <v>1231</v>
      </c>
      <c r="K23" s="286" t="s">
        <v>1206</v>
      </c>
      <c r="L23" s="283"/>
      <c r="M23" s="284"/>
      <c r="N23" s="1"/>
      <c r="O23" s="1"/>
      <c r="P23" s="1"/>
      <c r="Q23" s="1"/>
      <c r="R23" s="1"/>
      <c r="S23" s="1"/>
      <c r="T23" s="1"/>
      <c r="U23" s="1"/>
      <c r="V23" s="1"/>
      <c r="W23" s="1"/>
      <c r="X23" s="1"/>
      <c r="Y23" s="1"/>
      <c r="Z23" s="1"/>
    </row>
    <row r="24" spans="1:26" ht="15.75" customHeight="1" x14ac:dyDescent="0.25">
      <c r="A24" s="1"/>
      <c r="B24" s="282"/>
      <c r="C24" s="283"/>
      <c r="D24" s="283"/>
      <c r="E24" s="283"/>
      <c r="F24" s="286" t="s">
        <v>1085</v>
      </c>
      <c r="G24" s="286" t="s">
        <v>1065</v>
      </c>
      <c r="H24" s="286" t="s">
        <v>1232</v>
      </c>
      <c r="I24" s="286" t="s">
        <v>1221</v>
      </c>
      <c r="J24" s="286" t="s">
        <v>1233</v>
      </c>
      <c r="K24" s="286" t="s">
        <v>1206</v>
      </c>
      <c r="L24" s="283"/>
      <c r="M24" s="284"/>
      <c r="N24" s="1"/>
      <c r="O24" s="1"/>
      <c r="P24" s="1"/>
      <c r="Q24" s="1"/>
      <c r="R24" s="1"/>
      <c r="S24" s="1"/>
      <c r="T24" s="1"/>
      <c r="U24" s="1"/>
      <c r="V24" s="1"/>
      <c r="W24" s="1"/>
      <c r="X24" s="1"/>
      <c r="Y24" s="1"/>
      <c r="Z24" s="1"/>
    </row>
    <row r="25" spans="1:26" ht="15.75" customHeight="1" x14ac:dyDescent="0.25">
      <c r="A25" s="1"/>
      <c r="B25" s="282"/>
      <c r="C25" s="283"/>
      <c r="D25" s="283"/>
      <c r="E25" s="283"/>
      <c r="F25" s="286" t="s">
        <v>1085</v>
      </c>
      <c r="G25" s="286" t="s">
        <v>1065</v>
      </c>
      <c r="H25" s="286" t="s">
        <v>1234</v>
      </c>
      <c r="I25" s="286" t="s">
        <v>1221</v>
      </c>
      <c r="J25" s="286" t="s">
        <v>1069</v>
      </c>
      <c r="K25" s="286" t="s">
        <v>1069</v>
      </c>
      <c r="L25" s="283"/>
      <c r="M25" s="284"/>
      <c r="N25" s="1"/>
      <c r="O25" s="1"/>
      <c r="P25" s="1"/>
      <c r="Q25" s="1"/>
      <c r="R25" s="1"/>
      <c r="S25" s="1"/>
      <c r="T25" s="1"/>
      <c r="U25" s="1"/>
      <c r="V25" s="1"/>
      <c r="W25" s="1"/>
      <c r="X25" s="1"/>
      <c r="Y25" s="1"/>
      <c r="Z25" s="1"/>
    </row>
    <row r="26" spans="1:26" ht="15.75" customHeight="1" x14ac:dyDescent="0.25">
      <c r="A26" s="1"/>
      <c r="B26" s="282"/>
      <c r="C26" s="283"/>
      <c r="D26" s="283"/>
      <c r="E26" s="283"/>
      <c r="F26" s="286" t="s">
        <v>1085</v>
      </c>
      <c r="G26" s="286" t="s">
        <v>1065</v>
      </c>
      <c r="H26" s="286" t="s">
        <v>1235</v>
      </c>
      <c r="I26" s="286" t="s">
        <v>1221</v>
      </c>
      <c r="J26" s="286" t="s">
        <v>1236</v>
      </c>
      <c r="K26" s="286" t="s">
        <v>1206</v>
      </c>
      <c r="L26" s="283"/>
      <c r="M26" s="284"/>
      <c r="N26" s="1"/>
      <c r="O26" s="1"/>
      <c r="P26" s="1"/>
      <c r="Q26" s="1"/>
      <c r="R26" s="1"/>
      <c r="S26" s="1"/>
      <c r="T26" s="1"/>
      <c r="U26" s="1"/>
      <c r="V26" s="1"/>
      <c r="W26" s="1"/>
      <c r="X26" s="1"/>
      <c r="Y26" s="1"/>
      <c r="Z26" s="1"/>
    </row>
    <row r="27" spans="1:26" ht="15.75" customHeight="1" x14ac:dyDescent="0.25">
      <c r="A27" s="1"/>
      <c r="B27" s="282"/>
      <c r="C27" s="283"/>
      <c r="D27" s="283"/>
      <c r="E27" s="283"/>
      <c r="F27" s="286" t="s">
        <v>1085</v>
      </c>
      <c r="G27" s="286" t="s">
        <v>1065</v>
      </c>
      <c r="H27" s="286" t="s">
        <v>1237</v>
      </c>
      <c r="I27" s="286" t="s">
        <v>1221</v>
      </c>
      <c r="J27" s="286" t="s">
        <v>1069</v>
      </c>
      <c r="K27" s="286" t="s">
        <v>1069</v>
      </c>
      <c r="L27" s="283"/>
      <c r="M27" s="284"/>
      <c r="N27" s="1"/>
      <c r="O27" s="1"/>
      <c r="P27" s="1"/>
      <c r="Q27" s="1"/>
      <c r="R27" s="1"/>
      <c r="S27" s="1"/>
      <c r="T27" s="1"/>
      <c r="U27" s="1"/>
      <c r="V27" s="1"/>
      <c r="W27" s="1"/>
      <c r="X27" s="1"/>
      <c r="Y27" s="1"/>
      <c r="Z27" s="1"/>
    </row>
    <row r="28" spans="1:26" ht="15.75" customHeight="1" x14ac:dyDescent="0.25">
      <c r="A28" s="1"/>
      <c r="B28" s="282"/>
      <c r="C28" s="283"/>
      <c r="D28" s="283"/>
      <c r="E28" s="283"/>
      <c r="F28" s="286" t="s">
        <v>1085</v>
      </c>
      <c r="G28" s="286" t="s">
        <v>1065</v>
      </c>
      <c r="H28" s="286" t="s">
        <v>1238</v>
      </c>
      <c r="I28" s="286" t="s">
        <v>1221</v>
      </c>
      <c r="J28" s="286" t="s">
        <v>1239</v>
      </c>
      <c r="K28" s="286" t="s">
        <v>1206</v>
      </c>
      <c r="L28" s="283"/>
      <c r="M28" s="284"/>
      <c r="N28" s="1"/>
      <c r="O28" s="1"/>
      <c r="P28" s="1"/>
      <c r="Q28" s="1"/>
      <c r="R28" s="1"/>
      <c r="S28" s="1"/>
      <c r="T28" s="1"/>
      <c r="U28" s="1"/>
      <c r="V28" s="1"/>
      <c r="W28" s="1"/>
      <c r="X28" s="1"/>
      <c r="Y28" s="1"/>
      <c r="Z28" s="1"/>
    </row>
    <row r="29" spans="1:26" ht="15.75" customHeight="1" x14ac:dyDescent="0.25">
      <c r="A29" s="1"/>
      <c r="B29" s="282"/>
      <c r="C29" s="283"/>
      <c r="D29" s="283"/>
      <c r="E29" s="283"/>
      <c r="F29" s="286" t="s">
        <v>1085</v>
      </c>
      <c r="G29" s="286" t="s">
        <v>1065</v>
      </c>
      <c r="H29" s="286" t="s">
        <v>1240</v>
      </c>
      <c r="I29" s="286" t="s">
        <v>1221</v>
      </c>
      <c r="J29" s="286" t="s">
        <v>1069</v>
      </c>
      <c r="K29" s="286" t="s">
        <v>1069</v>
      </c>
      <c r="L29" s="283"/>
      <c r="M29" s="284"/>
      <c r="N29" s="1"/>
      <c r="O29" s="1"/>
      <c r="P29" s="1"/>
      <c r="Q29" s="1"/>
      <c r="R29" s="1"/>
      <c r="S29" s="1"/>
      <c r="T29" s="1"/>
      <c r="U29" s="1"/>
      <c r="V29" s="1"/>
      <c r="W29" s="1"/>
      <c r="X29" s="1"/>
      <c r="Y29" s="1"/>
      <c r="Z29" s="1"/>
    </row>
    <row r="30" spans="1:26" ht="15.75" customHeight="1" x14ac:dyDescent="0.25">
      <c r="A30" s="1"/>
      <c r="B30" s="282"/>
      <c r="C30" s="283"/>
      <c r="D30" s="283"/>
      <c r="E30" s="283"/>
      <c r="F30" s="286" t="s">
        <v>1085</v>
      </c>
      <c r="G30" s="286" t="s">
        <v>1065</v>
      </c>
      <c r="H30" s="286" t="s">
        <v>1241</v>
      </c>
      <c r="I30" s="286" t="s">
        <v>1221</v>
      </c>
      <c r="J30" s="286" t="s">
        <v>1242</v>
      </c>
      <c r="K30" s="286" t="s">
        <v>1206</v>
      </c>
      <c r="L30" s="283"/>
      <c r="M30" s="284"/>
      <c r="N30" s="1"/>
      <c r="O30" s="1"/>
      <c r="P30" s="1"/>
      <c r="Q30" s="1"/>
      <c r="R30" s="1"/>
      <c r="S30" s="1"/>
      <c r="T30" s="1"/>
      <c r="U30" s="1"/>
      <c r="V30" s="1"/>
      <c r="W30" s="1"/>
      <c r="X30" s="1"/>
      <c r="Y30" s="1"/>
      <c r="Z30" s="1"/>
    </row>
    <row r="31" spans="1:26" ht="15.75" customHeight="1" x14ac:dyDescent="0.25">
      <c r="A31" s="1"/>
      <c r="B31" s="282"/>
      <c r="C31" s="283"/>
      <c r="D31" s="283"/>
      <c r="E31" s="283"/>
      <c r="F31" s="286" t="s">
        <v>1085</v>
      </c>
      <c r="G31" s="286" t="s">
        <v>1065</v>
      </c>
      <c r="H31" s="286" t="s">
        <v>1243</v>
      </c>
      <c r="I31" s="286" t="s">
        <v>1221</v>
      </c>
      <c r="J31" s="286" t="s">
        <v>1244</v>
      </c>
      <c r="K31" s="286" t="s">
        <v>1206</v>
      </c>
      <c r="L31" s="283"/>
      <c r="M31" s="284"/>
      <c r="N31" s="1"/>
      <c r="O31" s="1"/>
      <c r="P31" s="1"/>
      <c r="Q31" s="1"/>
      <c r="R31" s="1"/>
      <c r="S31" s="1"/>
      <c r="T31" s="1"/>
      <c r="U31" s="1"/>
      <c r="V31" s="1"/>
      <c r="W31" s="1"/>
      <c r="X31" s="1"/>
      <c r="Y31" s="1"/>
      <c r="Z31" s="1"/>
    </row>
    <row r="32" spans="1:26" ht="15.75" customHeight="1" x14ac:dyDescent="0.25">
      <c r="A32" s="1"/>
      <c r="B32" s="282"/>
      <c r="C32" s="283"/>
      <c r="D32" s="283"/>
      <c r="E32" s="283"/>
      <c r="F32" s="286" t="s">
        <v>1085</v>
      </c>
      <c r="G32" s="286" t="s">
        <v>1065</v>
      </c>
      <c r="H32" s="286" t="s">
        <v>1245</v>
      </c>
      <c r="I32" s="286" t="s">
        <v>1221</v>
      </c>
      <c r="J32" s="286" t="s">
        <v>1244</v>
      </c>
      <c r="K32" s="286" t="s">
        <v>1206</v>
      </c>
      <c r="L32" s="283"/>
      <c r="M32" s="284"/>
      <c r="N32" s="1"/>
      <c r="O32" s="1"/>
      <c r="P32" s="1"/>
      <c r="Q32" s="1"/>
      <c r="R32" s="1"/>
      <c r="S32" s="1"/>
      <c r="T32" s="1"/>
      <c r="U32" s="1"/>
      <c r="V32" s="1"/>
      <c r="W32" s="1"/>
      <c r="X32" s="1"/>
      <c r="Y32" s="1"/>
      <c r="Z32" s="1"/>
    </row>
    <row r="33" spans="1:26" ht="15.75" customHeight="1" x14ac:dyDescent="0.25">
      <c r="A33" s="1"/>
      <c r="B33" s="282"/>
      <c r="C33" s="283"/>
      <c r="D33" s="283"/>
      <c r="E33" s="283"/>
      <c r="F33" s="286" t="s">
        <v>1085</v>
      </c>
      <c r="G33" s="286" t="s">
        <v>1065</v>
      </c>
      <c r="H33" s="286" t="s">
        <v>1246</v>
      </c>
      <c r="I33" s="286" t="s">
        <v>1221</v>
      </c>
      <c r="J33" s="286" t="s">
        <v>1244</v>
      </c>
      <c r="K33" s="286" t="s">
        <v>1206</v>
      </c>
      <c r="L33" s="283"/>
      <c r="M33" s="284"/>
      <c r="N33" s="1"/>
      <c r="O33" s="1"/>
      <c r="P33" s="1"/>
      <c r="Q33" s="1"/>
      <c r="R33" s="1"/>
      <c r="S33" s="1"/>
      <c r="T33" s="1"/>
      <c r="U33" s="1"/>
      <c r="V33" s="1"/>
      <c r="W33" s="1"/>
      <c r="X33" s="1"/>
      <c r="Y33" s="1"/>
      <c r="Z33" s="1"/>
    </row>
    <row r="34" spans="1:26" ht="15.75" customHeight="1" x14ac:dyDescent="0.25">
      <c r="A34" s="1"/>
      <c r="B34" s="282"/>
      <c r="C34" s="283"/>
      <c r="D34" s="283"/>
      <c r="E34" s="283"/>
      <c r="F34" s="286" t="s">
        <v>1085</v>
      </c>
      <c r="G34" s="286" t="s">
        <v>1065</v>
      </c>
      <c r="H34" s="286" t="s">
        <v>1247</v>
      </c>
      <c r="I34" s="286" t="s">
        <v>1204</v>
      </c>
      <c r="J34" s="286" t="s">
        <v>1069</v>
      </c>
      <c r="K34" s="286" t="s">
        <v>1069</v>
      </c>
      <c r="L34" s="283"/>
      <c r="M34" s="284"/>
      <c r="N34" s="1"/>
      <c r="O34" s="1"/>
      <c r="P34" s="1"/>
      <c r="Q34" s="1"/>
      <c r="R34" s="1"/>
      <c r="S34" s="1"/>
      <c r="T34" s="1"/>
      <c r="U34" s="1"/>
      <c r="V34" s="1"/>
      <c r="W34" s="1"/>
      <c r="X34" s="1"/>
      <c r="Y34" s="1"/>
      <c r="Z34" s="1"/>
    </row>
    <row r="35" spans="1:26" ht="15.75" customHeight="1" x14ac:dyDescent="0.25">
      <c r="A35" s="1"/>
      <c r="B35" s="282"/>
      <c r="C35" s="283"/>
      <c r="D35" s="283"/>
      <c r="E35" s="283"/>
      <c r="F35" s="286" t="s">
        <v>1085</v>
      </c>
      <c r="G35" s="286" t="s">
        <v>1065</v>
      </c>
      <c r="H35" s="286" t="s">
        <v>1248</v>
      </c>
      <c r="I35" s="286" t="s">
        <v>1221</v>
      </c>
      <c r="J35" s="286" t="s">
        <v>1069</v>
      </c>
      <c r="K35" s="286" t="s">
        <v>1069</v>
      </c>
      <c r="L35" s="283"/>
      <c r="M35" s="284"/>
      <c r="N35" s="1"/>
      <c r="O35" s="1"/>
      <c r="P35" s="1"/>
      <c r="Q35" s="1"/>
      <c r="R35" s="1"/>
      <c r="S35" s="1"/>
      <c r="T35" s="1"/>
      <c r="U35" s="1"/>
      <c r="V35" s="1"/>
      <c r="W35" s="1"/>
      <c r="X35" s="1"/>
      <c r="Y35" s="1"/>
      <c r="Z35" s="1"/>
    </row>
    <row r="36" spans="1:26" ht="15.75" customHeight="1" x14ac:dyDescent="0.25">
      <c r="A36" s="1"/>
      <c r="B36" s="282"/>
      <c r="C36" s="283"/>
      <c r="D36" s="283"/>
      <c r="E36" s="283"/>
      <c r="F36" s="286" t="s">
        <v>1085</v>
      </c>
      <c r="G36" s="286" t="s">
        <v>1065</v>
      </c>
      <c r="H36" s="286" t="s">
        <v>1249</v>
      </c>
      <c r="I36" s="286" t="s">
        <v>1221</v>
      </c>
      <c r="J36" s="286" t="s">
        <v>1236</v>
      </c>
      <c r="K36" s="286" t="s">
        <v>1206</v>
      </c>
      <c r="L36" s="283"/>
      <c r="M36" s="284"/>
      <c r="N36" s="1"/>
      <c r="O36" s="1"/>
      <c r="P36" s="1"/>
      <c r="Q36" s="1"/>
      <c r="R36" s="1"/>
      <c r="S36" s="1"/>
      <c r="T36" s="1"/>
      <c r="U36" s="1"/>
      <c r="V36" s="1"/>
      <c r="W36" s="1"/>
      <c r="X36" s="1"/>
      <c r="Y36" s="1"/>
      <c r="Z36" s="1"/>
    </row>
    <row r="37" spans="1:26" ht="15.75" customHeight="1" x14ac:dyDescent="0.25">
      <c r="A37" s="1"/>
      <c r="B37" s="282"/>
      <c r="C37" s="283"/>
      <c r="D37" s="283"/>
      <c r="E37" s="283"/>
      <c r="F37" s="286" t="s">
        <v>1085</v>
      </c>
      <c r="G37" s="286" t="s">
        <v>1065</v>
      </c>
      <c r="H37" s="286" t="s">
        <v>1250</v>
      </c>
      <c r="I37" s="286" t="s">
        <v>1221</v>
      </c>
      <c r="J37" s="286" t="s">
        <v>1069</v>
      </c>
      <c r="K37" s="286" t="s">
        <v>1069</v>
      </c>
      <c r="L37" s="283"/>
      <c r="M37" s="284"/>
      <c r="N37" s="1"/>
      <c r="O37" s="1"/>
      <c r="P37" s="1"/>
      <c r="Q37" s="1"/>
      <c r="R37" s="1"/>
      <c r="S37" s="1"/>
      <c r="T37" s="1"/>
      <c r="U37" s="1"/>
      <c r="V37" s="1"/>
      <c r="W37" s="1"/>
      <c r="X37" s="1"/>
      <c r="Y37" s="1"/>
      <c r="Z37" s="1"/>
    </row>
    <row r="38" spans="1:26" ht="15.75" customHeight="1" x14ac:dyDescent="0.25">
      <c r="A38" s="1"/>
      <c r="B38" s="282"/>
      <c r="C38" s="283"/>
      <c r="D38" s="283"/>
      <c r="E38" s="283"/>
      <c r="F38" s="286" t="s">
        <v>1085</v>
      </c>
      <c r="G38" s="286" t="s">
        <v>1065</v>
      </c>
      <c r="H38" s="286" t="s">
        <v>1251</v>
      </c>
      <c r="I38" s="286" t="s">
        <v>1221</v>
      </c>
      <c r="J38" s="286" t="s">
        <v>1252</v>
      </c>
      <c r="K38" s="286" t="s">
        <v>1206</v>
      </c>
      <c r="L38" s="283"/>
      <c r="M38" s="284"/>
      <c r="N38" s="1"/>
      <c r="O38" s="1"/>
      <c r="P38" s="1"/>
      <c r="Q38" s="1"/>
      <c r="R38" s="1"/>
      <c r="S38" s="1"/>
      <c r="T38" s="1"/>
      <c r="U38" s="1"/>
      <c r="V38" s="1"/>
      <c r="W38" s="1"/>
      <c r="X38" s="1"/>
      <c r="Y38" s="1"/>
      <c r="Z38" s="1"/>
    </row>
    <row r="39" spans="1:26" ht="15.75" customHeight="1" x14ac:dyDescent="0.25">
      <c r="A39" s="1"/>
      <c r="B39" s="282"/>
      <c r="C39" s="283"/>
      <c r="D39" s="283"/>
      <c r="E39" s="283"/>
      <c r="F39" s="286" t="s">
        <v>1085</v>
      </c>
      <c r="G39" s="286" t="s">
        <v>1065</v>
      </c>
      <c r="H39" s="286" t="s">
        <v>1253</v>
      </c>
      <c r="I39" s="286" t="s">
        <v>1221</v>
      </c>
      <c r="J39" s="286" t="s">
        <v>1254</v>
      </c>
      <c r="K39" s="286" t="s">
        <v>1206</v>
      </c>
      <c r="L39" s="283"/>
      <c r="M39" s="284"/>
      <c r="N39" s="1"/>
      <c r="O39" s="1"/>
      <c r="P39" s="1"/>
      <c r="Q39" s="1"/>
      <c r="R39" s="1"/>
      <c r="S39" s="1"/>
      <c r="T39" s="1"/>
      <c r="U39" s="1"/>
      <c r="V39" s="1"/>
      <c r="W39" s="1"/>
      <c r="X39" s="1"/>
      <c r="Y39" s="1"/>
      <c r="Z39" s="1"/>
    </row>
    <row r="40" spans="1:26" ht="15.75" customHeight="1" x14ac:dyDescent="0.25">
      <c r="A40" s="1"/>
      <c r="B40" s="282"/>
      <c r="C40" s="283"/>
      <c r="D40" s="283"/>
      <c r="E40" s="283"/>
      <c r="F40" s="286" t="s">
        <v>1085</v>
      </c>
      <c r="G40" s="286" t="s">
        <v>1065</v>
      </c>
      <c r="H40" s="286" t="s">
        <v>1255</v>
      </c>
      <c r="I40" s="286" t="s">
        <v>1221</v>
      </c>
      <c r="J40" s="286" t="s">
        <v>1256</v>
      </c>
      <c r="K40" s="286" t="s">
        <v>1206</v>
      </c>
      <c r="L40" s="283"/>
      <c r="M40" s="284"/>
      <c r="N40" s="1"/>
      <c r="O40" s="1"/>
      <c r="P40" s="1"/>
      <c r="Q40" s="1"/>
      <c r="R40" s="1"/>
      <c r="S40" s="1"/>
      <c r="T40" s="1"/>
      <c r="U40" s="1"/>
      <c r="V40" s="1"/>
      <c r="W40" s="1"/>
      <c r="X40" s="1"/>
      <c r="Y40" s="1"/>
      <c r="Z40" s="1"/>
    </row>
    <row r="41" spans="1:26" ht="15.75" customHeight="1" x14ac:dyDescent="0.25">
      <c r="A41" s="1"/>
      <c r="B41" s="282"/>
      <c r="C41" s="283"/>
      <c r="D41" s="283"/>
      <c r="E41" s="283"/>
      <c r="F41" s="286" t="s">
        <v>1085</v>
      </c>
      <c r="G41" s="286" t="s">
        <v>1065</v>
      </c>
      <c r="H41" s="286" t="s">
        <v>1257</v>
      </c>
      <c r="I41" s="286" t="s">
        <v>1221</v>
      </c>
      <c r="J41" s="286" t="s">
        <v>1256</v>
      </c>
      <c r="K41" s="286" t="s">
        <v>1206</v>
      </c>
      <c r="L41" s="283"/>
      <c r="M41" s="284"/>
      <c r="N41" s="1"/>
      <c r="O41" s="1"/>
      <c r="P41" s="1"/>
      <c r="Q41" s="1"/>
      <c r="R41" s="1"/>
      <c r="S41" s="1"/>
      <c r="T41" s="1"/>
      <c r="U41" s="1"/>
      <c r="V41" s="1"/>
      <c r="W41" s="1"/>
      <c r="X41" s="1"/>
      <c r="Y41" s="1"/>
      <c r="Z41" s="1"/>
    </row>
    <row r="42" spans="1:26" ht="15.75" customHeight="1" x14ac:dyDescent="0.25">
      <c r="A42" s="1"/>
      <c r="B42" s="282"/>
      <c r="C42" s="283"/>
      <c r="D42" s="283"/>
      <c r="E42" s="283"/>
      <c r="F42" s="286" t="s">
        <v>1085</v>
      </c>
      <c r="G42" s="286" t="s">
        <v>1065</v>
      </c>
      <c r="H42" s="286" t="s">
        <v>1258</v>
      </c>
      <c r="I42" s="286" t="s">
        <v>1221</v>
      </c>
      <c r="J42" s="286" t="s">
        <v>1256</v>
      </c>
      <c r="K42" s="286" t="s">
        <v>1206</v>
      </c>
      <c r="L42" s="283"/>
      <c r="M42" s="284"/>
      <c r="N42" s="1"/>
      <c r="O42" s="1"/>
      <c r="P42" s="1"/>
      <c r="Q42" s="1"/>
      <c r="R42" s="1"/>
      <c r="S42" s="1"/>
      <c r="T42" s="1"/>
      <c r="U42" s="1"/>
      <c r="V42" s="1"/>
      <c r="W42" s="1"/>
      <c r="X42" s="1"/>
      <c r="Y42" s="1"/>
      <c r="Z42" s="1"/>
    </row>
    <row r="43" spans="1:26" ht="15.75" customHeight="1" x14ac:dyDescent="0.25">
      <c r="A43" s="1"/>
      <c r="B43" s="282"/>
      <c r="C43" s="283"/>
      <c r="D43" s="283"/>
      <c r="E43" s="283"/>
      <c r="F43" s="286" t="s">
        <v>1085</v>
      </c>
      <c r="G43" s="286" t="s">
        <v>1065</v>
      </c>
      <c r="H43" s="286" t="s">
        <v>1259</v>
      </c>
      <c r="I43" s="286" t="s">
        <v>1204</v>
      </c>
      <c r="J43" s="286" t="s">
        <v>1069</v>
      </c>
      <c r="K43" s="286" t="s">
        <v>1069</v>
      </c>
      <c r="L43" s="283"/>
      <c r="M43" s="284"/>
      <c r="N43" s="1"/>
      <c r="O43" s="1"/>
      <c r="P43" s="1"/>
      <c r="Q43" s="1"/>
      <c r="R43" s="1"/>
      <c r="S43" s="1"/>
      <c r="T43" s="1"/>
      <c r="U43" s="1"/>
      <c r="V43" s="1"/>
      <c r="W43" s="1"/>
      <c r="X43" s="1"/>
      <c r="Y43" s="1"/>
      <c r="Z43" s="1"/>
    </row>
    <row r="44" spans="1:26" ht="15.75" customHeight="1" x14ac:dyDescent="0.25">
      <c r="A44" s="1"/>
      <c r="B44" s="282"/>
      <c r="C44" s="283"/>
      <c r="D44" s="283"/>
      <c r="E44" s="283"/>
      <c r="F44" s="286" t="s">
        <v>1085</v>
      </c>
      <c r="G44" s="286" t="s">
        <v>1065</v>
      </c>
      <c r="H44" s="286" t="s">
        <v>1260</v>
      </c>
      <c r="I44" s="286" t="s">
        <v>1221</v>
      </c>
      <c r="J44" s="286" t="s">
        <v>1069</v>
      </c>
      <c r="K44" s="286" t="s">
        <v>1069</v>
      </c>
      <c r="L44" s="283"/>
      <c r="M44" s="284"/>
      <c r="N44" s="1"/>
      <c r="O44" s="1"/>
      <c r="P44" s="1"/>
      <c r="Q44" s="1"/>
      <c r="R44" s="1"/>
      <c r="S44" s="1"/>
      <c r="T44" s="1"/>
      <c r="U44" s="1"/>
      <c r="V44" s="1"/>
      <c r="W44" s="1"/>
      <c r="X44" s="1"/>
      <c r="Y44" s="1"/>
      <c r="Z44" s="1"/>
    </row>
    <row r="45" spans="1:26" ht="15.75" customHeight="1" x14ac:dyDescent="0.25">
      <c r="A45" s="1"/>
      <c r="B45" s="282"/>
      <c r="C45" s="283"/>
      <c r="D45" s="283"/>
      <c r="E45" s="283"/>
      <c r="F45" s="286" t="s">
        <v>1085</v>
      </c>
      <c r="G45" s="286" t="s">
        <v>1065</v>
      </c>
      <c r="H45" s="286" t="s">
        <v>1261</v>
      </c>
      <c r="I45" s="286" t="s">
        <v>1221</v>
      </c>
      <c r="J45" s="286" t="s">
        <v>1262</v>
      </c>
      <c r="K45" s="286" t="s">
        <v>1206</v>
      </c>
      <c r="L45" s="283"/>
      <c r="M45" s="284"/>
      <c r="N45" s="1"/>
      <c r="O45" s="1"/>
      <c r="P45" s="1"/>
      <c r="Q45" s="1"/>
      <c r="R45" s="1"/>
      <c r="S45" s="1"/>
      <c r="T45" s="1"/>
      <c r="U45" s="1"/>
      <c r="V45" s="1"/>
      <c r="W45" s="1"/>
      <c r="X45" s="1"/>
      <c r="Y45" s="1"/>
      <c r="Z45" s="1"/>
    </row>
    <row r="46" spans="1:26" ht="15.75" customHeight="1" x14ac:dyDescent="0.25">
      <c r="A46" s="1"/>
      <c r="B46" s="282"/>
      <c r="C46" s="283"/>
      <c r="D46" s="283"/>
      <c r="E46" s="283"/>
      <c r="F46" s="286" t="s">
        <v>1085</v>
      </c>
      <c r="G46" s="286" t="s">
        <v>1065</v>
      </c>
      <c r="H46" s="286" t="s">
        <v>1263</v>
      </c>
      <c r="I46" s="286" t="s">
        <v>1221</v>
      </c>
      <c r="J46" s="286" t="s">
        <v>1262</v>
      </c>
      <c r="K46" s="286" t="s">
        <v>1206</v>
      </c>
      <c r="L46" s="283"/>
      <c r="M46" s="284"/>
      <c r="N46" s="1"/>
      <c r="O46" s="1"/>
      <c r="P46" s="1"/>
      <c r="Q46" s="1"/>
      <c r="R46" s="1"/>
      <c r="S46" s="1"/>
      <c r="T46" s="1"/>
      <c r="U46" s="1"/>
      <c r="V46" s="1"/>
      <c r="W46" s="1"/>
      <c r="X46" s="1"/>
      <c r="Y46" s="1"/>
      <c r="Z46" s="1"/>
    </row>
    <row r="47" spans="1:26" ht="15.75" customHeight="1" x14ac:dyDescent="0.25">
      <c r="A47" s="1"/>
      <c r="B47" s="282"/>
      <c r="C47" s="283"/>
      <c r="D47" s="283"/>
      <c r="E47" s="283"/>
      <c r="F47" s="286" t="s">
        <v>1085</v>
      </c>
      <c r="G47" s="286" t="s">
        <v>1065</v>
      </c>
      <c r="H47" s="286" t="s">
        <v>1264</v>
      </c>
      <c r="I47" s="286" t="s">
        <v>1221</v>
      </c>
      <c r="J47" s="286" t="s">
        <v>1265</v>
      </c>
      <c r="K47" s="286" t="s">
        <v>1206</v>
      </c>
      <c r="L47" s="283"/>
      <c r="M47" s="284"/>
      <c r="N47" s="1"/>
      <c r="O47" s="1"/>
      <c r="P47" s="1"/>
      <c r="Q47" s="1"/>
      <c r="R47" s="1"/>
      <c r="S47" s="1"/>
      <c r="T47" s="1"/>
      <c r="U47" s="1"/>
      <c r="V47" s="1"/>
      <c r="W47" s="1"/>
      <c r="X47" s="1"/>
      <c r="Y47" s="1"/>
      <c r="Z47" s="1"/>
    </row>
    <row r="48" spans="1:26" ht="15.75" customHeight="1" x14ac:dyDescent="0.25">
      <c r="A48" s="1"/>
      <c r="B48" s="282"/>
      <c r="C48" s="283"/>
      <c r="D48" s="283"/>
      <c r="E48" s="283"/>
      <c r="F48" s="286" t="s">
        <v>1085</v>
      </c>
      <c r="G48" s="286" t="s">
        <v>1266</v>
      </c>
      <c r="H48" s="286" t="s">
        <v>1267</v>
      </c>
      <c r="I48" s="286" t="s">
        <v>1268</v>
      </c>
      <c r="J48" s="286" t="s">
        <v>1069</v>
      </c>
      <c r="K48" s="286" t="s">
        <v>1069</v>
      </c>
      <c r="L48" s="283"/>
      <c r="M48" s="284"/>
      <c r="N48" s="1"/>
      <c r="O48" s="1"/>
      <c r="P48" s="1"/>
      <c r="Q48" s="1"/>
      <c r="R48" s="1"/>
      <c r="S48" s="1"/>
      <c r="T48" s="1"/>
      <c r="U48" s="1"/>
      <c r="V48" s="1"/>
      <c r="W48" s="1"/>
      <c r="X48" s="1"/>
      <c r="Y48" s="1"/>
      <c r="Z48" s="1"/>
    </row>
    <row r="49" spans="1:26" ht="15.75" customHeight="1" x14ac:dyDescent="0.25">
      <c r="A49" s="1"/>
      <c r="B49" s="282"/>
      <c r="C49" s="283"/>
      <c r="D49" s="283"/>
      <c r="E49" s="283"/>
      <c r="F49" s="286" t="s">
        <v>1085</v>
      </c>
      <c r="G49" s="286" t="s">
        <v>1162</v>
      </c>
      <c r="H49" s="286" t="s">
        <v>1269</v>
      </c>
      <c r="I49" s="286" t="s">
        <v>1270</v>
      </c>
      <c r="J49" s="286" t="s">
        <v>1069</v>
      </c>
      <c r="K49" s="286" t="s">
        <v>1069</v>
      </c>
      <c r="L49" s="283"/>
      <c r="M49" s="284"/>
      <c r="N49" s="1"/>
      <c r="O49" s="1"/>
      <c r="P49" s="1"/>
      <c r="Q49" s="1"/>
      <c r="R49" s="1"/>
      <c r="S49" s="1"/>
      <c r="T49" s="1"/>
      <c r="U49" s="1"/>
      <c r="V49" s="1"/>
      <c r="W49" s="1"/>
      <c r="X49" s="1"/>
      <c r="Y49" s="1"/>
      <c r="Z49" s="1"/>
    </row>
    <row r="50" spans="1:26" ht="15.75" customHeight="1" x14ac:dyDescent="0.25">
      <c r="A50" s="1"/>
      <c r="B50" s="282"/>
      <c r="C50" s="283"/>
      <c r="D50" s="283"/>
      <c r="E50" s="283"/>
      <c r="F50" s="286" t="s">
        <v>1085</v>
      </c>
      <c r="G50" s="286" t="s">
        <v>1162</v>
      </c>
      <c r="H50" s="286" t="s">
        <v>1271</v>
      </c>
      <c r="I50" s="286" t="s">
        <v>1270</v>
      </c>
      <c r="J50" s="286" t="s">
        <v>1069</v>
      </c>
      <c r="K50" s="286" t="s">
        <v>1069</v>
      </c>
      <c r="L50" s="283"/>
      <c r="M50" s="284"/>
      <c r="N50" s="1"/>
      <c r="O50" s="1"/>
      <c r="P50" s="1"/>
      <c r="Q50" s="1"/>
      <c r="R50" s="1"/>
      <c r="S50" s="1"/>
      <c r="T50" s="1"/>
      <c r="U50" s="1"/>
      <c r="V50" s="1"/>
      <c r="W50" s="1"/>
      <c r="X50" s="1"/>
      <c r="Y50" s="1"/>
      <c r="Z50" s="1"/>
    </row>
    <row r="51" spans="1:26" ht="15.75" customHeight="1" x14ac:dyDescent="0.25">
      <c r="A51" s="1"/>
      <c r="B51" s="282"/>
      <c r="C51" s="283"/>
      <c r="D51" s="283"/>
      <c r="E51" s="283"/>
      <c r="F51" s="286" t="s">
        <v>1085</v>
      </c>
      <c r="G51" s="286" t="s">
        <v>1162</v>
      </c>
      <c r="H51" s="286" t="s">
        <v>1272</v>
      </c>
      <c r="I51" s="286" t="s">
        <v>1270</v>
      </c>
      <c r="J51" s="286" t="s">
        <v>1273</v>
      </c>
      <c r="K51" s="286" t="s">
        <v>1206</v>
      </c>
      <c r="L51" s="283"/>
      <c r="M51" s="284"/>
      <c r="N51" s="1"/>
      <c r="O51" s="1"/>
      <c r="P51" s="1"/>
      <c r="Q51" s="1"/>
      <c r="R51" s="1"/>
      <c r="S51" s="1"/>
      <c r="T51" s="1"/>
      <c r="U51" s="1"/>
      <c r="V51" s="1"/>
      <c r="W51" s="1"/>
      <c r="X51" s="1"/>
      <c r="Y51" s="1"/>
      <c r="Z51" s="1"/>
    </row>
    <row r="52" spans="1:26" ht="15.75" customHeight="1" x14ac:dyDescent="0.25">
      <c r="A52" s="1"/>
      <c r="B52" s="282"/>
      <c r="C52" s="283"/>
      <c r="D52" s="283"/>
      <c r="E52" s="283"/>
      <c r="F52" s="286" t="s">
        <v>1085</v>
      </c>
      <c r="G52" s="286" t="s">
        <v>1162</v>
      </c>
      <c r="H52" s="286" t="s">
        <v>1274</v>
      </c>
      <c r="I52" s="286" t="s">
        <v>1270</v>
      </c>
      <c r="J52" s="286" t="s">
        <v>1069</v>
      </c>
      <c r="K52" s="286" t="s">
        <v>1069</v>
      </c>
      <c r="L52" s="283"/>
      <c r="M52" s="284"/>
      <c r="N52" s="1"/>
      <c r="O52" s="1"/>
      <c r="P52" s="1"/>
      <c r="Q52" s="1"/>
      <c r="R52" s="1"/>
      <c r="S52" s="1"/>
      <c r="T52" s="1"/>
      <c r="U52" s="1"/>
      <c r="V52" s="1"/>
      <c r="W52" s="1"/>
      <c r="X52" s="1"/>
      <c r="Y52" s="1"/>
      <c r="Z52" s="1"/>
    </row>
    <row r="53" spans="1:26" ht="15.75" customHeight="1" x14ac:dyDescent="0.25">
      <c r="A53" s="1"/>
      <c r="B53" s="282"/>
      <c r="C53" s="283"/>
      <c r="D53" s="283"/>
      <c r="E53" s="283"/>
      <c r="F53" s="286" t="s">
        <v>1064</v>
      </c>
      <c r="G53" s="286" t="s">
        <v>676</v>
      </c>
      <c r="H53" s="286" t="s">
        <v>1275</v>
      </c>
      <c r="I53" s="286" t="s">
        <v>1276</v>
      </c>
      <c r="J53" s="286" t="s">
        <v>1069</v>
      </c>
      <c r="K53" s="286" t="s">
        <v>1069</v>
      </c>
      <c r="L53" s="283"/>
      <c r="M53" s="284"/>
      <c r="N53" s="1"/>
      <c r="O53" s="1"/>
      <c r="P53" s="1"/>
      <c r="Q53" s="1"/>
      <c r="R53" s="1"/>
      <c r="S53" s="1"/>
      <c r="T53" s="1"/>
      <c r="U53" s="1"/>
      <c r="V53" s="1"/>
      <c r="W53" s="1"/>
      <c r="X53" s="1"/>
      <c r="Y53" s="1"/>
      <c r="Z53" s="1"/>
    </row>
    <row r="54" spans="1:26" ht="15.75" customHeight="1" x14ac:dyDescent="0.25">
      <c r="A54" s="1"/>
      <c r="B54" s="282"/>
      <c r="C54" s="283"/>
      <c r="D54" s="283"/>
      <c r="E54" s="283"/>
      <c r="F54" s="286" t="s">
        <v>1085</v>
      </c>
      <c r="G54" s="286" t="s">
        <v>676</v>
      </c>
      <c r="H54" s="286" t="s">
        <v>1277</v>
      </c>
      <c r="I54" s="286" t="s">
        <v>1278</v>
      </c>
      <c r="J54" s="286" t="s">
        <v>1069</v>
      </c>
      <c r="K54" s="286" t="s">
        <v>1069</v>
      </c>
      <c r="L54" s="283"/>
      <c r="M54" s="284"/>
      <c r="N54" s="1"/>
      <c r="O54" s="1"/>
      <c r="P54" s="1"/>
      <c r="Q54" s="1"/>
      <c r="R54" s="1"/>
      <c r="S54" s="1"/>
      <c r="T54" s="1"/>
      <c r="U54" s="1"/>
      <c r="V54" s="1"/>
      <c r="W54" s="1"/>
      <c r="X54" s="1"/>
      <c r="Y54" s="1"/>
      <c r="Z54" s="1"/>
    </row>
    <row r="55" spans="1:26" ht="15.75" customHeight="1" x14ac:dyDescent="0.25">
      <c r="A55" s="1"/>
      <c r="B55" s="282"/>
      <c r="C55" s="283"/>
      <c r="D55" s="283"/>
      <c r="E55" s="283"/>
      <c r="F55" s="286" t="s">
        <v>1085</v>
      </c>
      <c r="G55" s="286" t="s">
        <v>676</v>
      </c>
      <c r="H55" s="286" t="s">
        <v>1279</v>
      </c>
      <c r="I55" s="286" t="s">
        <v>1280</v>
      </c>
      <c r="J55" s="286" t="s">
        <v>1069</v>
      </c>
      <c r="K55" s="286" t="s">
        <v>1069</v>
      </c>
      <c r="L55" s="283"/>
      <c r="M55" s="284"/>
      <c r="N55" s="1"/>
      <c r="O55" s="1"/>
      <c r="P55" s="1"/>
      <c r="Q55" s="1"/>
      <c r="R55" s="1"/>
      <c r="S55" s="1"/>
      <c r="T55" s="1"/>
      <c r="U55" s="1"/>
      <c r="V55" s="1"/>
      <c r="W55" s="1"/>
      <c r="X55" s="1"/>
      <c r="Y55" s="1"/>
      <c r="Z55" s="1"/>
    </row>
    <row r="56" spans="1:26" ht="15.75" customHeight="1" x14ac:dyDescent="0.25">
      <c r="A56" s="1"/>
      <c r="B56" s="282"/>
      <c r="C56" s="283"/>
      <c r="D56" s="283"/>
      <c r="E56" s="283"/>
      <c r="F56" s="286" t="s">
        <v>1085</v>
      </c>
      <c r="G56" s="286" t="s">
        <v>676</v>
      </c>
      <c r="H56" s="286" t="s">
        <v>1281</v>
      </c>
      <c r="I56" s="286" t="s">
        <v>1282</v>
      </c>
      <c r="J56" s="286" t="s">
        <v>1069</v>
      </c>
      <c r="K56" s="286" t="s">
        <v>1069</v>
      </c>
      <c r="L56" s="283"/>
      <c r="M56" s="284"/>
      <c r="N56" s="1"/>
      <c r="O56" s="1"/>
      <c r="P56" s="1"/>
      <c r="Q56" s="1"/>
      <c r="R56" s="1"/>
      <c r="S56" s="1"/>
      <c r="T56" s="1"/>
      <c r="U56" s="1"/>
      <c r="V56" s="1"/>
      <c r="W56" s="1"/>
      <c r="X56" s="1"/>
      <c r="Y56" s="1"/>
      <c r="Z56" s="1"/>
    </row>
    <row r="57" spans="1:26" ht="15.75" customHeight="1" x14ac:dyDescent="0.25">
      <c r="A57" s="1"/>
      <c r="B57" s="282"/>
      <c r="C57" s="283"/>
      <c r="D57" s="283"/>
      <c r="E57" s="283"/>
      <c r="F57" s="286" t="s">
        <v>1085</v>
      </c>
      <c r="G57" s="286" t="s">
        <v>676</v>
      </c>
      <c r="H57" s="286" t="s">
        <v>1283</v>
      </c>
      <c r="I57" s="286" t="s">
        <v>1284</v>
      </c>
      <c r="J57" s="286" t="s">
        <v>1069</v>
      </c>
      <c r="K57" s="286" t="s">
        <v>1069</v>
      </c>
      <c r="L57" s="283"/>
      <c r="M57" s="284"/>
      <c r="N57" s="1"/>
      <c r="O57" s="1"/>
      <c r="P57" s="1"/>
      <c r="Q57" s="1"/>
      <c r="R57" s="1"/>
      <c r="S57" s="1"/>
      <c r="T57" s="1"/>
      <c r="U57" s="1"/>
      <c r="V57" s="1"/>
      <c r="W57" s="1"/>
      <c r="X57" s="1"/>
      <c r="Y57" s="1"/>
      <c r="Z57" s="1"/>
    </row>
    <row r="58" spans="1:26" ht="15.75" customHeight="1" x14ac:dyDescent="0.25">
      <c r="A58" s="1"/>
      <c r="B58" s="282"/>
      <c r="C58" s="283"/>
      <c r="D58" s="283"/>
      <c r="E58" s="283"/>
      <c r="F58" s="286" t="s">
        <v>1085</v>
      </c>
      <c r="G58" s="286" t="s">
        <v>676</v>
      </c>
      <c r="H58" s="286" t="s">
        <v>1285</v>
      </c>
      <c r="I58" s="286" t="s">
        <v>1286</v>
      </c>
      <c r="J58" s="286" t="s">
        <v>1069</v>
      </c>
      <c r="K58" s="286" t="s">
        <v>1069</v>
      </c>
      <c r="L58" s="283"/>
      <c r="M58" s="284"/>
      <c r="N58" s="1"/>
      <c r="O58" s="1"/>
      <c r="P58" s="1"/>
      <c r="Q58" s="1"/>
      <c r="R58" s="1"/>
      <c r="S58" s="1"/>
      <c r="T58" s="1"/>
      <c r="U58" s="1"/>
      <c r="V58" s="1"/>
      <c r="W58" s="1"/>
      <c r="X58" s="1"/>
      <c r="Y58" s="1"/>
      <c r="Z58" s="1"/>
    </row>
    <row r="59" spans="1:26" ht="42" customHeight="1" x14ac:dyDescent="0.25">
      <c r="A59" s="1"/>
      <c r="B59" s="282"/>
      <c r="C59" s="283"/>
      <c r="D59" s="283"/>
      <c r="E59" s="283"/>
      <c r="F59" s="283"/>
      <c r="G59" s="283"/>
      <c r="H59" s="283"/>
      <c r="I59" s="283"/>
      <c r="J59" s="283"/>
      <c r="K59" s="283"/>
      <c r="L59" s="283"/>
      <c r="M59" s="284"/>
      <c r="N59" s="1"/>
      <c r="O59" s="1"/>
      <c r="P59" s="1"/>
      <c r="Q59" s="1"/>
      <c r="R59" s="1"/>
      <c r="S59" s="1"/>
      <c r="T59" s="1"/>
      <c r="U59" s="1"/>
      <c r="V59" s="1"/>
      <c r="W59" s="1"/>
      <c r="X59" s="1"/>
      <c r="Y59" s="1"/>
      <c r="Z59" s="1"/>
    </row>
    <row r="60" spans="1:26" ht="27.75" customHeight="1" x14ac:dyDescent="0.25">
      <c r="A60" s="1"/>
      <c r="B60" s="6"/>
      <c r="C60" s="8"/>
      <c r="D60" s="8"/>
      <c r="E60" s="8"/>
      <c r="F60" s="8"/>
      <c r="G60" s="8"/>
      <c r="H60" s="8"/>
      <c r="I60" s="8"/>
      <c r="J60" s="8"/>
      <c r="K60" s="8"/>
      <c r="L60" s="8"/>
      <c r="M60" s="10"/>
      <c r="N60" s="1"/>
      <c r="O60" s="1"/>
      <c r="P60" s="1"/>
      <c r="Q60" s="1"/>
      <c r="R60" s="1"/>
      <c r="S60" s="1"/>
      <c r="T60" s="1"/>
      <c r="U60" s="1"/>
      <c r="V60" s="1"/>
      <c r="W60" s="1"/>
      <c r="X60" s="1"/>
      <c r="Y60" s="1"/>
      <c r="Z60" s="1"/>
    </row>
    <row r="61" spans="1:26" ht="15.75" customHeight="1" x14ac:dyDescent="0.3">
      <c r="A61" s="1"/>
      <c r="B61" s="6"/>
      <c r="C61" s="42"/>
      <c r="D61" s="42"/>
      <c r="E61" s="43"/>
      <c r="F61" s="43"/>
      <c r="G61" s="43"/>
      <c r="H61" s="43"/>
      <c r="I61" s="43"/>
      <c r="J61" s="8"/>
      <c r="K61" s="8"/>
      <c r="L61" s="8"/>
      <c r="M61" s="10"/>
      <c r="N61" s="1"/>
      <c r="O61" s="1"/>
      <c r="P61" s="1"/>
      <c r="Q61" s="1"/>
      <c r="R61" s="1"/>
      <c r="S61" s="1"/>
      <c r="T61" s="1"/>
      <c r="U61" s="1"/>
      <c r="V61" s="1"/>
      <c r="W61" s="1"/>
      <c r="X61" s="1"/>
      <c r="Y61" s="1"/>
      <c r="Z61" s="1"/>
    </row>
    <row r="62" spans="1:26" ht="15.75" customHeight="1" x14ac:dyDescent="0.25">
      <c r="A62" s="1"/>
      <c r="B62" s="6"/>
      <c r="C62" s="8"/>
      <c r="D62" s="8"/>
      <c r="E62" s="8"/>
      <c r="F62" s="8"/>
      <c r="G62" s="8"/>
      <c r="H62" s="8"/>
      <c r="I62" s="8"/>
      <c r="J62" s="8"/>
      <c r="K62" s="8"/>
      <c r="L62" s="8"/>
      <c r="M62" s="10"/>
      <c r="N62" s="1"/>
      <c r="O62" s="1"/>
      <c r="P62" s="1"/>
      <c r="Q62" s="1"/>
      <c r="R62" s="1"/>
      <c r="S62" s="1"/>
      <c r="T62" s="1"/>
      <c r="U62" s="1"/>
      <c r="V62" s="1"/>
      <c r="W62" s="1"/>
      <c r="X62" s="1"/>
      <c r="Y62" s="1"/>
      <c r="Z62" s="1"/>
    </row>
    <row r="63" spans="1:26" ht="15.75" customHeight="1" x14ac:dyDescent="0.25">
      <c r="A63" s="1"/>
      <c r="B63" s="46"/>
      <c r="C63" s="47"/>
      <c r="D63" s="47"/>
      <c r="E63" s="47"/>
      <c r="F63" s="47"/>
      <c r="G63" s="47"/>
      <c r="H63" s="47"/>
      <c r="I63" s="47"/>
      <c r="J63" s="47"/>
      <c r="K63" s="47"/>
      <c r="L63" s="47"/>
      <c r="M63" s="49"/>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5">
    <mergeCell ref="B6:M6"/>
    <mergeCell ref="B7:M7"/>
    <mergeCell ref="B2:C5"/>
    <mergeCell ref="D2:E2"/>
    <mergeCell ref="F2:J2"/>
    <mergeCell ref="K2:L2"/>
    <mergeCell ref="D3:E3"/>
    <mergeCell ref="F3:J3"/>
    <mergeCell ref="K3:L3"/>
    <mergeCell ref="D4:E4"/>
    <mergeCell ref="F4:J4"/>
    <mergeCell ref="K4:L5"/>
    <mergeCell ref="M4:M5"/>
    <mergeCell ref="D5:E5"/>
    <mergeCell ref="F5:J5"/>
  </mergeCells>
  <pageMargins left="0.7" right="0.7" top="0.75" bottom="0.75" header="0" footer="0"/>
  <pageSetup paperSize="14"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0 - CALOR</vt:lpstr>
      <vt:lpstr>1 - POLÍTICA</vt:lpstr>
      <vt:lpstr>2 - CONTEXTO</vt:lpstr>
      <vt:lpstr>3-IDENTIFICACIÓN DEL RIESGO</vt:lpstr>
      <vt:lpstr>4-VALORACIÓN DEL RIESGO</vt:lpstr>
      <vt:lpstr>5-CONTROLES</vt:lpstr>
      <vt:lpstr>6-MAPA DE RIESGOS CORRUPCION</vt:lpstr>
      <vt:lpstr>Anexo 1 modificaciones</vt:lpstr>
      <vt:lpstr>Anexo 2 modificaciones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Ana Marlenne Huertas Lopez</cp:lastModifiedBy>
  <dcterms:created xsi:type="dcterms:W3CDTF">2020-01-09T20:02:40Z</dcterms:created>
  <dcterms:modified xsi:type="dcterms:W3CDTF">2020-01-17T02:43:24Z</dcterms:modified>
</cp:coreProperties>
</file>