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6.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7.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11"/>
  <workbookPr hidePivotFieldList="1" defaultThemeVersion="166925"/>
  <mc:AlternateContent xmlns:mc="http://schemas.openxmlformats.org/markup-compatibility/2006">
    <mc:Choice Requires="x15">
      <x15ac:absPath xmlns:x15ac="http://schemas.microsoft.com/office/spreadsheetml/2010/11/ac" url="/Users/guillermoamaya/Desktop/"/>
    </mc:Choice>
  </mc:AlternateContent>
  <xr:revisionPtr revIDLastSave="0" documentId="13_ncr:1_{2353DF3C-9790-3C43-AC7B-7F111815B4E3}" xr6:coauthVersionLast="47" xr6:coauthVersionMax="47" xr10:uidLastSave="{00000000-0000-0000-0000-000000000000}"/>
  <bookViews>
    <workbookView xWindow="0" yWindow="460" windowWidth="25600" windowHeight="15540" activeTab="5" xr2:uid="{EA4D6B42-6E42-9C47-9C78-92FC2C1D2F73}"/>
  </bookViews>
  <sheets>
    <sheet name="1. Gestión del Riesgo" sheetId="1" r:id="rId1"/>
    <sheet name="2  Racionalización d" sheetId="2" r:id="rId2"/>
    <sheet name="3 Rendición de cuen" sheetId="3" r:id="rId3"/>
    <sheet name="4. Mecanismos para m" sheetId="4" r:id="rId4"/>
    <sheet name="5 Mecanismos para l" sheetId="5" r:id="rId5"/>
    <sheet name="6. Iniciativas Adicio" sheetId="6" r:id="rId6"/>
    <sheet name="Torta" sheetId="16" r:id="rId7"/>
  </sheets>
  <definedNames>
    <definedName name="_xlnm._FilterDatabase" localSheetId="0" hidden="1">'1. Gestión del Riesgo'!$A$2:$AB$14</definedName>
    <definedName name="_xlnm._FilterDatabase" localSheetId="1" hidden="1">'2  Racionalización d'!$A$2:$AE$7</definedName>
    <definedName name="_xlnm._FilterDatabase" localSheetId="2" hidden="1">'3 Rendición de cuen'!$A$2:$AB$18</definedName>
    <definedName name="_xlnm._FilterDatabase" localSheetId="3" hidden="1">'4. Mecanismos para m'!$A$2:$AB$22</definedName>
    <definedName name="_xlnm._FilterDatabase" localSheetId="4" hidden="1">'5 Mecanismos para l'!$A$2:$AB$38</definedName>
    <definedName name="_xlnm._FilterDatabase" localSheetId="5" hidden="1">'6. Iniciativas Adicio'!$A$2:$AB$7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B9" i="6" l="1"/>
  <c r="AB41" i="5"/>
  <c r="AB19" i="3"/>
  <c r="AC8" i="2"/>
  <c r="AB15" i="1"/>
  <c r="J51" i="4"/>
  <c r="J52" i="4"/>
  <c r="J53" i="4"/>
  <c r="J50" i="4"/>
  <c r="H14" i="2"/>
  <c r="H15" i="2"/>
  <c r="H16" i="2"/>
  <c r="H13" i="2"/>
  <c r="D19" i="1"/>
  <c r="D20" i="1"/>
  <c r="D18" i="1"/>
  <c r="F48" i="5"/>
  <c r="F49" i="5"/>
  <c r="F50" i="5"/>
  <c r="F51" i="5"/>
  <c r="F52" i="5"/>
  <c r="F53" i="5"/>
  <c r="F54" i="5"/>
  <c r="F55" i="5"/>
  <c r="F56" i="5"/>
  <c r="F57" i="5"/>
  <c r="F47" i="5"/>
  <c r="E58" i="5"/>
  <c r="D58" i="5"/>
  <c r="E42" i="5"/>
  <c r="E25" i="3"/>
  <c r="E26" i="3"/>
  <c r="E27" i="3"/>
  <c r="E24" i="3"/>
  <c r="W4" i="6"/>
  <c r="D18" i="2" l="1"/>
  <c r="W7" i="3"/>
  <c r="W5" i="6"/>
  <c r="W6" i="6"/>
  <c r="W7" i="6"/>
  <c r="W3" i="6"/>
  <c r="W4" i="5"/>
  <c r="W5" i="5"/>
  <c r="W6" i="5"/>
  <c r="W7" i="5"/>
  <c r="W8" i="5"/>
  <c r="W9" i="5"/>
  <c r="W10" i="5"/>
  <c r="W11" i="5"/>
  <c r="W12" i="5"/>
  <c r="W13" i="5"/>
  <c r="W14" i="5"/>
  <c r="W15" i="5"/>
  <c r="W16" i="5"/>
  <c r="W17" i="5"/>
  <c r="W18" i="5"/>
  <c r="W19" i="5"/>
  <c r="W20" i="5"/>
  <c r="W21" i="5"/>
  <c r="W22" i="5"/>
  <c r="W23" i="5"/>
  <c r="W24" i="5"/>
  <c r="W25" i="5"/>
  <c r="W26" i="5"/>
  <c r="W27" i="5"/>
  <c r="W28" i="5"/>
  <c r="W29" i="5"/>
  <c r="W30" i="5"/>
  <c r="W31" i="5"/>
  <c r="W32" i="5"/>
  <c r="W33" i="5"/>
  <c r="W34" i="5"/>
  <c r="W35" i="5"/>
  <c r="W36" i="5"/>
  <c r="W37" i="5"/>
  <c r="W38" i="5"/>
  <c r="W3" i="5"/>
  <c r="W4" i="4"/>
  <c r="W5" i="4"/>
  <c r="W6" i="4"/>
  <c r="W7" i="4"/>
  <c r="W8" i="4"/>
  <c r="W9" i="4"/>
  <c r="W10" i="4"/>
  <c r="W11" i="4"/>
  <c r="W12" i="4"/>
  <c r="W13" i="4"/>
  <c r="W14" i="4"/>
  <c r="W15" i="4"/>
  <c r="W16" i="4"/>
  <c r="W17" i="4"/>
  <c r="W18" i="4"/>
  <c r="W19" i="4"/>
  <c r="W20" i="4"/>
  <c r="W21" i="4"/>
  <c r="W22" i="4"/>
  <c r="W3" i="4"/>
  <c r="W4" i="3"/>
  <c r="W5" i="3"/>
  <c r="W6" i="3"/>
  <c r="W8" i="3"/>
  <c r="W9" i="3"/>
  <c r="W10" i="3"/>
  <c r="W11" i="3"/>
  <c r="W12" i="3"/>
  <c r="W13" i="3"/>
  <c r="W14" i="3"/>
  <c r="W15" i="3"/>
  <c r="W16" i="3"/>
  <c r="W17" i="3"/>
  <c r="W18" i="3"/>
  <c r="W3" i="3"/>
  <c r="X4" i="2"/>
  <c r="X5" i="2"/>
  <c r="X6" i="2"/>
  <c r="X7" i="2"/>
  <c r="X3" i="2"/>
  <c r="W4" i="1"/>
  <c r="W5" i="1"/>
  <c r="W6" i="1"/>
  <c r="W7" i="1"/>
  <c r="W8" i="1"/>
  <c r="W9" i="1"/>
  <c r="W10" i="1"/>
  <c r="W11" i="1"/>
  <c r="W12" i="1"/>
  <c r="W13" i="1"/>
  <c r="W14" i="1"/>
  <c r="W3" i="1"/>
</calcChain>
</file>

<file path=xl/sharedStrings.xml><?xml version="1.0" encoding="utf-8"?>
<sst xmlns="http://schemas.openxmlformats.org/spreadsheetml/2006/main" count="1275" uniqueCount="566">
  <si>
    <t>Componente</t>
  </si>
  <si>
    <t>Subcomponente</t>
  </si>
  <si>
    <t>No</t>
  </si>
  <si>
    <t>Actividades</t>
  </si>
  <si>
    <t>Meta</t>
  </si>
  <si>
    <t>Producto</t>
  </si>
  <si>
    <t>Indicador</t>
  </si>
  <si>
    <t>Responsable</t>
  </si>
  <si>
    <t>Programador de Actividades</t>
  </si>
  <si>
    <t>En</t>
  </si>
  <si>
    <t>Feb</t>
  </si>
  <si>
    <t>Mar</t>
  </si>
  <si>
    <t>Abr</t>
  </si>
  <si>
    <t>May</t>
  </si>
  <si>
    <t>Jun</t>
  </si>
  <si>
    <t>Jul</t>
  </si>
  <si>
    <t>Ago</t>
  </si>
  <si>
    <t>Sep</t>
  </si>
  <si>
    <t>Oct</t>
  </si>
  <si>
    <t>Nov</t>
  </si>
  <si>
    <t>Dic</t>
  </si>
  <si>
    <t>1. Gestión del Riesgo de Corrupción - Mapa de Riesgos de Corrupción</t>
  </si>
  <si>
    <t>1.1 Política de Administración de Riesgos de Corrupción</t>
  </si>
  <si>
    <t>1.1.1</t>
  </si>
  <si>
    <t>Verificar el cumplimiento de  la política de administración de riesgos</t>
  </si>
  <si>
    <t>Informe de Mapa de Riesgos de Corrupción</t>
  </si>
  <si>
    <t>Numero de Informes publicados / Numero de Informes programados</t>
  </si>
  <si>
    <t>Oficina de Control Interno</t>
  </si>
  <si>
    <t>1.1.2</t>
  </si>
  <si>
    <t>Socializar la política de administración de riesgos versión 2</t>
  </si>
  <si>
    <t>Socializaciones realizadas.</t>
  </si>
  <si>
    <t>Registros de socializaciones realizadas.</t>
  </si>
  <si>
    <t>Oficina de Planeación</t>
  </si>
  <si>
    <t>1.2 Construcción Mapa de Riesgos de Corrupción</t>
  </si>
  <si>
    <t>1.2.1</t>
  </si>
  <si>
    <t>Elaborar el Mapa de Riesgos de Corrupción vigencia 2022 de la ANT</t>
  </si>
  <si>
    <t>Documento de solicitud de aprobación de versión 1 del Mapa de Riesgos de Corrupción vigencia 2022.</t>
  </si>
  <si>
    <t xml:space="preserve">Numero  de Documento de solicitud de aprobación de versión 1 del Mapa de Riesgos de Corrupción vigencia 2022 elaborado. / Numero de documentos programados </t>
  </si>
  <si>
    <t>Oficina del Inspector de la Gestión de Tierras</t>
  </si>
  <si>
    <t>1.2.2</t>
  </si>
  <si>
    <t>Realizar ajustes solicitados por las dependencias a la versión  1 del Mapa de Riesgos de Corrupción</t>
  </si>
  <si>
    <t>Documento de solicitud de aprobación de modificaciones a la versión 1 del Mapa de Riesgos de Corrupción vigencia 2022.</t>
  </si>
  <si>
    <t xml:space="preserve">Numero  de Documento de solicitud de aprobación de modificaciones a la versión 1 del Mapa de Riesgos de Corrupción vigencia 2022 elaborado / Numero de documentos programados </t>
  </si>
  <si>
    <t>1.3 Consulta y Divulgación</t>
  </si>
  <si>
    <t>1.3.1</t>
  </si>
  <si>
    <t>Publicar el borrador del Mapa de Riesgos de Corrupción vigencia 2022 para observaciones de la ciudadanía</t>
  </si>
  <si>
    <t>Documento borrador de Mapa de Riesgos de Corrupción vigencia 2022.</t>
  </si>
  <si>
    <t xml:space="preserve">Numero  de Documento borrador de Mapa de Riesgos de Corrupción vigencia 2022 publicado / Numero de documentos que deben ser  publicados programados </t>
  </si>
  <si>
    <t>1.3.2</t>
  </si>
  <si>
    <t>Publicar la Versión 1 del Mapa de Riesgos de Corrupción.</t>
  </si>
  <si>
    <t>Solicitud de publicación de versión 1 del Mapa de Riesgos de Corrupción vigencia 2022.</t>
  </si>
  <si>
    <t>Número de solicitudes de publicación de versión 1 Mapa de Riesgos de Corrupción realizadas / Número de solicitudes de publicación programadas</t>
  </si>
  <si>
    <t>1.3.3</t>
  </si>
  <si>
    <t>Socializar con los colaboradores de la ANT el Mapa de Riesgos de Corrupción vigencia 2022</t>
  </si>
  <si>
    <t>Sesiones de socialización</t>
  </si>
  <si>
    <t xml:space="preserve">Numero  de sesiones de socialización realizadas / Numero de sesiones programadas </t>
  </si>
  <si>
    <t>1.3.4</t>
  </si>
  <si>
    <t>Socializar con la ciudadanía el Mapa de Riesgos de Corrupción vigencia 2022</t>
  </si>
  <si>
    <t>Pieza comunicativa</t>
  </si>
  <si>
    <t xml:space="preserve">Numero de piezas comunicativas elaboradas / Numero de piezas comunicativas programadas </t>
  </si>
  <si>
    <t xml:space="preserve">1.4 Monitoreo y Revisión </t>
  </si>
  <si>
    <t>1.4.1</t>
  </si>
  <si>
    <t>Realizar monitoreo priorizado a los riesgos de corrupción del proceso seleccionado</t>
  </si>
  <si>
    <t>Informe de monitoreo</t>
  </si>
  <si>
    <t xml:space="preserve">Numero  de informe de monitoreo realizado / Número  de informes  de monitoreo programados </t>
  </si>
  <si>
    <t>1.4.2</t>
  </si>
  <si>
    <t>Monitorear el reporte de materialización de riesgos, ejecución de actividades de control y cumplimiento de acciones preventivas del Mapa de Riesgos de Corrupción</t>
  </si>
  <si>
    <t>Comunicaciones de Alerta de monitoreo al reporte de riesgos de corrupción.</t>
  </si>
  <si>
    <t xml:space="preserve">Número de comunicaciones de Alerta de monitoreo al reporte de riesgos de corrupción realizadas / Numero de comunicaciones  programadas </t>
  </si>
  <si>
    <t>1.4.3</t>
  </si>
  <si>
    <t>Elaborar informe de recomendaciones para el fortalecimiento del Mapa de Riesgos de Corrupción 2022</t>
  </si>
  <si>
    <t>Informe de recomendaciones al Mapa de Riesgos de Corrupción</t>
  </si>
  <si>
    <t xml:space="preserve">Numero  de Informes de recomendaciones elaborados / Numero de informes de recomendaciones programados </t>
  </si>
  <si>
    <t xml:space="preserve">1.5 Seguimiento </t>
  </si>
  <si>
    <t>1.5.1</t>
  </si>
  <si>
    <t>Efectuar seguimiento a la gestión de riesgos de corrupción</t>
  </si>
  <si>
    <t>Informes de Seguimiento Mapa de Riesgos Corrupción publicado-Cuatrimestral</t>
  </si>
  <si>
    <t xml:space="preserve">
Número de Seguimientos publicados/ Total de seguimientos realizados al mapa de corrupción.</t>
  </si>
  <si>
    <t>Fases</t>
  </si>
  <si>
    <t>Componente 2: Racionalización de Trámites</t>
  </si>
  <si>
    <t>2.1 Identificación de trámites</t>
  </si>
  <si>
    <t>2.1.1</t>
  </si>
  <si>
    <t>Realización mesas de trabajo internas a nivel dirección, subdirección y oficina de planeación para identificación y revisión de tramites  con enfoque diferencial étnicos propuestos.</t>
  </si>
  <si>
    <t>Actas de mesa de trabajo.</t>
  </si>
  <si>
    <t>Numero de mesas de trabajo realizadas / Numero de mesas programadas.</t>
  </si>
  <si>
    <t>DAE - SDAE</t>
  </si>
  <si>
    <t>2.1.2</t>
  </si>
  <si>
    <t>Solicitud de inscripción de trámites identificados</t>
  </si>
  <si>
    <t>Solicitud de inscripción ante Función Publica realizada</t>
  </si>
  <si>
    <t>Solicitud radicada ante DAFP</t>
  </si>
  <si>
    <t>2.2 Priorización de trámites</t>
  </si>
  <si>
    <t>2.2.1</t>
  </si>
  <si>
    <t>Actualización en página web institucional, de los avances en el proceso de inscripción de trámites ante el DAFP.</t>
  </si>
  <si>
    <t>Actualización en página web realizada</t>
  </si>
  <si>
    <t>Caso radicado en CAS (numero de caso)</t>
  </si>
  <si>
    <t>2.3 Racionalización de trámites</t>
  </si>
  <si>
    <t>2.3.1</t>
  </si>
  <si>
    <t>Seguimiento de la Estrategia de Racionalización de trámites</t>
  </si>
  <si>
    <t>Informes de Seguimiento PAAC - Cuatrimestral</t>
  </si>
  <si>
    <t xml:space="preserve">N. de informes publicados/Total de los informes </t>
  </si>
  <si>
    <t>2.4 Interoperabilidad</t>
  </si>
  <si>
    <t>2.4.1</t>
  </si>
  <si>
    <t>Componente 3: Rendición de cuentas</t>
  </si>
  <si>
    <t>3.1 Información de calidad y en lenguaje comprensible</t>
  </si>
  <si>
    <t>3.1.1</t>
  </si>
  <si>
    <t xml:space="preserve">Publicación de boletines en la pagina web de la Entidad https://www.agenciadetierras.gov.co/prensa/noticias/ </t>
  </si>
  <si>
    <t>Boletines</t>
  </si>
  <si>
    <t>Informe de publicaciones</t>
  </si>
  <si>
    <t xml:space="preserve">Dirección General - Equipo Asesor de Comunicaciones </t>
  </si>
  <si>
    <t>3.1.2</t>
  </si>
  <si>
    <t xml:space="preserve">Diseño y divulgación de campañas de atención al ciudadano </t>
  </si>
  <si>
    <t>Campañas diseñadas y divulgadas</t>
  </si>
  <si>
    <t>Numero de campañas realizadas / Numero de campañas programadas</t>
  </si>
  <si>
    <t>3.1.3</t>
  </si>
  <si>
    <t>Diseño y divulgación de campañas de anticorrupción</t>
  </si>
  <si>
    <t>campañas diseñadas y divulgadas</t>
  </si>
  <si>
    <t>3.1.4</t>
  </si>
  <si>
    <t>Elaborar un informe individual de rendición de cuentas con enfoque al Acuerdo de Paz, con corte a 31 de diciembre de 2021, conforme a los lineamientos del Departamento Administrativo de la Función Pública DAFP</t>
  </si>
  <si>
    <t>Informe</t>
  </si>
  <si>
    <t>Informe publicado en portal web sección "Transparencia y Acceso a Información Pública"</t>
  </si>
  <si>
    <t>Oficina de Planeación
Dirección General (Oficina  de Comunicaciones)</t>
  </si>
  <si>
    <t>3.1.5</t>
  </si>
  <si>
    <t xml:space="preserve">Producir y documentar permanentemente la información sobre los avances de la gestión en la implementación del Acuerdo de Paz bajo los lineamientos del Sistema de Rendición de Cuentas del Departamento Administrativo de la Función Pública DAFP. </t>
  </si>
  <si>
    <t>Información producida y documentada</t>
  </si>
  <si>
    <t>Información producida y documentada durante el periodo evaluado</t>
  </si>
  <si>
    <t>3.1.6</t>
  </si>
  <si>
    <t>Establecer y divulgar el cronograma que identifique y define los espacios de dialogo presenciales, y los mecanismos virtuales complementarios, que utilizarán para rendir cuentas sobre los temas de interés priorizados, así como de la gestión general de la Entidad</t>
  </si>
  <si>
    <t>Cronograma</t>
  </si>
  <si>
    <t>Cronograma publicado</t>
  </si>
  <si>
    <t>3.1.7</t>
  </si>
  <si>
    <t>Diseñar la estrategia para la rendición de cuentas de la Entidad.</t>
  </si>
  <si>
    <t>Estrategia</t>
  </si>
  <si>
    <t>Estrategia formulada</t>
  </si>
  <si>
    <t>3.2 Diálogo de doble vía con la ciudadanía y sus organizaciones</t>
  </si>
  <si>
    <t>3.2.1</t>
  </si>
  <si>
    <t>Rendir cuentas acerca de la gestión de denuncias recibidas en la ANT</t>
  </si>
  <si>
    <t>Informe de denuncias</t>
  </si>
  <si>
    <t>Número de Informes de Denuncias y seguimiento a irregularidades publicados / Número de Informes de Denuncias y seguimiento a irregularidades programados</t>
  </si>
  <si>
    <t>3.2.2</t>
  </si>
  <si>
    <t>Realización del evento y divulgación  de la audiencia pública de rendición de cuentas vigencia 2021, con la activa participación de grupos de interés, gremios, organismos de control y la ciudadanía en general.</t>
  </si>
  <si>
    <t>Audiencia pública de rendición de cuentas vigencia 2021 realizada</t>
  </si>
  <si>
    <t>3.2.3</t>
  </si>
  <si>
    <t>Realizar Audiencia pública de rendición de cuentas con la activa participación de grupos de Interés, gremios, organizaciones y ciudadanía en general.</t>
  </si>
  <si>
    <t>Audiencia publica</t>
  </si>
  <si>
    <t>Audiencia pública realizada</t>
  </si>
  <si>
    <t>3.2.4</t>
  </si>
  <si>
    <t>Diseñar e implementar una estrategia de divulgación de los avances de la entidad respecto a la implementación del Acuerdo de Paz.</t>
  </si>
  <si>
    <t>Estrategia publicada</t>
  </si>
  <si>
    <t>3.2.5</t>
  </si>
  <si>
    <t xml:space="preserve">Diseñar e implementar espacios de dialogo nacionales y territoriales con base en los lineamientos del Manual Único de Rendición de Cuentas de acuerdo con el cronograma establecido por el Sistema de Rendición de Cuentas. </t>
  </si>
  <si>
    <t>Espacio de dialogo</t>
  </si>
  <si>
    <t>Espacios de diálogos realizados</t>
  </si>
  <si>
    <t>3.3 Incentivos para motivar la cultura de la rendición y petición de cuentas</t>
  </si>
  <si>
    <t>3.3.1</t>
  </si>
  <si>
    <t>Socialización a los servidores públicos y contratistas de la ANT sobre la importancia de la rendición de cuentas</t>
  </si>
  <si>
    <t>Sesión de socialización</t>
  </si>
  <si>
    <t>Sesiones de socialización realizada</t>
  </si>
  <si>
    <t xml:space="preserve">Oficina de Planeación
Subdirección de Talento Humano </t>
  </si>
  <si>
    <t>3.4 Evaluación y retroalimentación a la gestión institucional</t>
  </si>
  <si>
    <t>3.4.1</t>
  </si>
  <si>
    <t>Realizar la evaluación de rendición de cuentas de la Agencia, siguiendo los lineamientos establecidos por la DAFP, dando cumplimiento al marco normativo y de política vigente.</t>
  </si>
  <si>
    <t>Informe de evaluación de rendición de cuentas publicado-Anual</t>
  </si>
  <si>
    <t>Informe de evaluación de rendición de cuentas publicado</t>
  </si>
  <si>
    <t>3.4.2</t>
  </si>
  <si>
    <t>Aplicar autodiagnóstico del estado de la Rendición de Cuentas de la Entidad</t>
  </si>
  <si>
    <t>Autodiagnóstico</t>
  </si>
  <si>
    <t>Autodiagnóstico aplicado</t>
  </si>
  <si>
    <t>3.4.3</t>
  </si>
  <si>
    <t>Autoevaluar la estrategia para la rendición de cuentas de la Entidad.</t>
  </si>
  <si>
    <t xml:space="preserve">Documento de autoevaluación </t>
  </si>
  <si>
    <t>Documento de Autoevaluación elaborado</t>
  </si>
  <si>
    <t xml:space="preserve">Dirección General (Oficina  de Comunicaciones)
Oficina de Planeación
</t>
  </si>
  <si>
    <t>Componente 4. Mecanismos para mejorar la atención al ciudadano</t>
  </si>
  <si>
    <t>4.1 Estructura administrativa y direccionamiento estratégico</t>
  </si>
  <si>
    <t>4.1.1</t>
  </si>
  <si>
    <t>Realizar evaluación a la atención a las peticiones allegadas a la Agencia</t>
  </si>
  <si>
    <t>Informes de evaluación de peticiones publicadas-semestral</t>
  </si>
  <si>
    <t>Numero de Informes de evaluación de peticiones publicados / Informes Realizados</t>
  </si>
  <si>
    <t>4.1.2</t>
  </si>
  <si>
    <t>Elaborar  los estudios previos para la celebración de contratos y/o convenios interadministrativos, en los que se busque dar apertura a un Punto de Atención de Tierras.</t>
  </si>
  <si>
    <t>Estudios previos realizados.</t>
  </si>
  <si>
    <t>Estudios previos realizados / Estudios previos programados.</t>
  </si>
  <si>
    <t>Dirección General
(Líder UGT)</t>
  </si>
  <si>
    <t>4.1.3</t>
  </si>
  <si>
    <t>Actualizar la estrategia de servicio al ciudadano</t>
  </si>
  <si>
    <t xml:space="preserve">Documento de estrategia actualizado </t>
  </si>
  <si>
    <t>Secretaria General</t>
  </si>
  <si>
    <t>4.1.4</t>
  </si>
  <si>
    <t>Socializar la estrategia de servicio al ciudadano</t>
  </si>
  <si>
    <t>Estrategia socializada</t>
  </si>
  <si>
    <t>4.2 Fortalecimiento de los canales de atención</t>
  </si>
  <si>
    <t>4.2.1</t>
  </si>
  <si>
    <t>Publicar contenido de toda decisión que afecte la prestación del servicio al ciudadano en  las Unidades de Gestión Territorial y los Puntos de Atención a Tierras.</t>
  </si>
  <si>
    <t>Piezas informativas elaboradas.</t>
  </si>
  <si>
    <t>Piezas informativas publicadas.</t>
  </si>
  <si>
    <t>4.2.2</t>
  </si>
  <si>
    <t>Actualizar e implementar estrategia para atender el rezago de la ANT</t>
  </si>
  <si>
    <t>Plan con metas e indicadores y cronograma elaborado</t>
  </si>
  <si>
    <t>4.2.3</t>
  </si>
  <si>
    <t>Ejecutar el plan de choque definido para la atención de PQRSD de la vigencias 2019 en la ANT</t>
  </si>
  <si>
    <t>Matriz de seguimiento elaborada</t>
  </si>
  <si>
    <t>(%) Porcentaje de PQRD atendidas/ Porcentaje de PQRD radicados en 2019</t>
  </si>
  <si>
    <t>4.2.4</t>
  </si>
  <si>
    <t>Ejecutar el plan de choque definido para la atención de PQRSD de la vigencias 2020 en la ANT</t>
  </si>
  <si>
    <t>(%) Porcentaje de PQRD atendidas/ Porcentaje de PQRD radicados en 2020</t>
  </si>
  <si>
    <t>4.2.5</t>
  </si>
  <si>
    <t>Ejecutar el plan de choque definido para la atención de PQRSD de la vigencias 2021 en la ANT</t>
  </si>
  <si>
    <t>(%) Porcentaje de PQRD atendidas/ Porcentaje de PQRD radicados en 2021</t>
  </si>
  <si>
    <t>4.2.6</t>
  </si>
  <si>
    <t>Realizar el seguimiento a la ejecución del servicio analizando los resultados obtenidos de la Asesoría y Orientación al Ciudadano estableciendo las recomendaciones respectivas.</t>
  </si>
  <si>
    <t>Informes de seguimiento elaborados</t>
  </si>
  <si>
    <t>4.2.7</t>
  </si>
  <si>
    <t>Fortalecer la capacitación de las personas que atienden público en temas misionales de la ANT y servicio al ciudadano</t>
  </si>
  <si>
    <t>Realizar socializaciones a los agentes de servicio al ciudadano</t>
  </si>
  <si>
    <t>Numero de socializaciones programadas / Numero de socializaciones realizadas.</t>
  </si>
  <si>
    <t>Secretaría General
Subdirección de Talento Humano</t>
  </si>
  <si>
    <t xml:space="preserve">4.3 Talento Humano
</t>
  </si>
  <si>
    <t>4.3.1</t>
  </si>
  <si>
    <t>Incluir en el Plan Institucional de Capacitación, actividades de sensibilización para el mejoramiento del servicio al ciudadano</t>
  </si>
  <si>
    <t>Plan institucional de capacitación elaborado con la inclusión de la actividad</t>
  </si>
  <si>
    <t>Subdirección de Talento Humano</t>
  </si>
  <si>
    <t>4.3.2</t>
  </si>
  <si>
    <t>Realizar actividades de difusión del Código de Integridad y Buen Gobierno de la ANT, con miras a sensibilizar a los servidores públicos en el mejoramiento del servicio al ciudadano</t>
  </si>
  <si>
    <t>Campañas de difusión</t>
  </si>
  <si>
    <t>Campañas de difusión programadas / Campañas de difusión realizadas</t>
  </si>
  <si>
    <t xml:space="preserve">4.4 Normativo y Procedimental
</t>
  </si>
  <si>
    <t>4.4.1</t>
  </si>
  <si>
    <t xml:space="preserve">Validar que el texto de autorización de protección de datos personales en los diferentes canales de atención al ciudadano </t>
  </si>
  <si>
    <t>Validación del texto en los canales de atención.</t>
  </si>
  <si>
    <t>Lista de canales de atención al ciudadano de la entidad validados</t>
  </si>
  <si>
    <t>Subdirección de Sistemas de Información de Tierras</t>
  </si>
  <si>
    <t>4.4.2</t>
  </si>
  <si>
    <t>Realizar campañas informativas sobre la responsabilidad en las respuestas de PQRSD y sanciones disciplinarias y judiciales.</t>
  </si>
  <si>
    <t>Campañas informativas realizadas</t>
  </si>
  <si>
    <t>Campañas informativas programadas / Campañas informativas realizadas</t>
  </si>
  <si>
    <t xml:space="preserve">Secretaria General </t>
  </si>
  <si>
    <t>4.4.3</t>
  </si>
  <si>
    <t>Optimizar el sistema ORFEO para mejorar la gestión de los requerimientos de acuerdo a las solicitudes realizadas por las dependencias</t>
  </si>
  <si>
    <t>Informe de seguimiento elaborado</t>
  </si>
  <si>
    <t>(Número de ajustes realizados a ORFEO / Número de solicitudes aprobadas) * 100</t>
  </si>
  <si>
    <t>4.4.4</t>
  </si>
  <si>
    <t>Elaborar informes de PQRSD por dependencia - último trimestre 2020 al tercer trimestre 2021.  (número de solicitudes recibidas, número de solicitudes trasladadas, tiempo de respuesta a cada solicitud, número de solicitudes en las que se negó el acceso a la información</t>
  </si>
  <si>
    <t>Informes de PQRSD elaborados y publicados</t>
  </si>
  <si>
    <t>Informes de PQRSD elaborados / Informes de PQRSD publicados</t>
  </si>
  <si>
    <t>4.5 Relacionamiento con el ciudadano</t>
  </si>
  <si>
    <t>4.5.1</t>
  </si>
  <si>
    <t>Implementar la elaboración de encuestas de satisfacción del servicio por parte de los ciudadanos, frente a  la atención brindada por las diferentes Unidades de Gestión Territorial.</t>
  </si>
  <si>
    <t>Tablas estadísticas.</t>
  </si>
  <si>
    <t>Encuestas aplicadas / Número de ciudadanos atendidos</t>
  </si>
  <si>
    <t>4.5.2</t>
  </si>
  <si>
    <t>Actualizar la caracterización ciudadana y grupos de interés de la Agencia Nacional de Tierras ANT.</t>
  </si>
  <si>
    <t>Documento de caracterización actualizado</t>
  </si>
  <si>
    <t>4.5.3</t>
  </si>
  <si>
    <t>Implementar encuestas de satisfacción del servicio por parte de los ciudadanos y realizar monitoreo de manera periódica a los resultados. último trimestre 2020 al tercer trimestre 2021</t>
  </si>
  <si>
    <t>Informes de satisfacción al ciudadano elaborados y publicados</t>
  </si>
  <si>
    <t>Informes de satisfacción al ciudadano elaborados / Informes de satisfacción al ciudadano publicados</t>
  </si>
  <si>
    <t xml:space="preserve">Componente 5: Mecanismos para la Transparencia y el Acceso a la Información </t>
  </si>
  <si>
    <t>5.1 Lineamientos de Transparencia Activa</t>
  </si>
  <si>
    <t>5.1.1</t>
  </si>
  <si>
    <t>Publicación del directorio que incluya: cargo, direcciones de correo electrónico y teléfono de los empleados y funcionarios</t>
  </si>
  <si>
    <t>Publicación de directorio</t>
  </si>
  <si>
    <t>Directorio Publicado</t>
  </si>
  <si>
    <t>5.1.2</t>
  </si>
  <si>
    <t xml:space="preserve">Actualización del portal de transparencia ANT </t>
  </si>
  <si>
    <t>Informe de actualizaciones efectuadas</t>
  </si>
  <si>
    <t>Número de actualizaciones atendidas semestralmente</t>
  </si>
  <si>
    <t>Subdirección de Sistemas de Información.</t>
  </si>
  <si>
    <t>5.1.3</t>
  </si>
  <si>
    <t>Solicitar la publicación de los planes de mejoramientos suscritos por la ANT</t>
  </si>
  <si>
    <t>Planes de mejoramiento publicados (según demanda)</t>
  </si>
  <si>
    <t>No. Planes de mejoramiento publicados / Total de Planes de Mejoramiento Formulados</t>
  </si>
  <si>
    <t>5.1.4</t>
  </si>
  <si>
    <t>Solicitar la publicación de los informes de Ley, Seguimientos, Auditoria</t>
  </si>
  <si>
    <t>Informes publicados (Informes de Ley, seguimientos, Auditoria) de acuerdo a los informes elaborados (según aprobación CICCI)</t>
  </si>
  <si>
    <t>Informes Publicados (Informes de Ley, Seguimientos, Auditoria)/Total de Informes  Enviados</t>
  </si>
  <si>
    <t>5.1.5</t>
  </si>
  <si>
    <t>Solicitar la publicación del Plan Anual de Auditoria y sus modificaciones</t>
  </si>
  <si>
    <t>Plan Anual Auditoria Publicado</t>
  </si>
  <si>
    <t>Plan Anual Auditoria y sus modificaciones publicados</t>
  </si>
  <si>
    <t>5.1.6</t>
  </si>
  <si>
    <t>Socializar Resolución MinTIC 1519 del 2020 en lo que respecta al anexo 2 estándares de publicación y divulgación información</t>
  </si>
  <si>
    <t>Jornadas de socialización realizadas</t>
  </si>
  <si>
    <t>Número de socializaciones realizadas / Número de socializaciones programadas</t>
  </si>
  <si>
    <t>5.1.7</t>
  </si>
  <si>
    <t xml:space="preserve"> Actualización  de la Guía la Ley 1712 de 2014 (Ley de Transparencia y del Derecho de Acceso a la Información Pública) por parte de la ANT.</t>
  </si>
  <si>
    <t>Instrumento actualizado</t>
  </si>
  <si>
    <t>5.1.8</t>
  </si>
  <si>
    <t>Publicar contenido de toda decisión que afecte la prestación del servicio al ciudadano en los Puntos de Atención de Tierras PAT (Ley 1712 de 2014)</t>
  </si>
  <si>
    <t>Decisiones publicadas</t>
  </si>
  <si>
    <t>Número de decisiones tomadas / Numero de decisiones publicadas</t>
  </si>
  <si>
    <t xml:space="preserve"> Secretaria General </t>
  </si>
  <si>
    <t>5.1.9</t>
  </si>
  <si>
    <t>Publicar la ejecución presupuestal histórica (diciembre 2020 y enero-noviembre 2021)</t>
  </si>
  <si>
    <t>Ejecución presupuestal publicada</t>
  </si>
  <si>
    <t>5.1.10</t>
  </si>
  <si>
    <t>Publicar el Plan Anual de Adquisiciones vigencia 2020</t>
  </si>
  <si>
    <t>PAAB Actualizado y publicado</t>
  </si>
  <si>
    <t>PAAB actualizado / PAAB publicado</t>
  </si>
  <si>
    <t>5.1.11</t>
  </si>
  <si>
    <t>Publicación Directorio del SIGEP con la información de los servidores públicos de la ANT</t>
  </si>
  <si>
    <t>Numero de publicaciones realizadas</t>
  </si>
  <si>
    <t>5.1.12</t>
  </si>
  <si>
    <t xml:space="preserve">Publicar en la página WEB de la Agencia, la ruta que contenga el Directorio Público de SIGEP, incluyendo el cargo, direcciones de correo electrónico, escalas salariales y teléfono de los contratistas de la ANT, vigencia 2021. </t>
  </si>
  <si>
    <t>Publicación Directorio del SIGEP con la información de los contratistas de la ANT</t>
  </si>
  <si>
    <t>Coordinación para la Gestión Contractual</t>
  </si>
  <si>
    <t>5.1.13</t>
  </si>
  <si>
    <t>Publicar contrataciones adjudicadas para la correspondiente vigencia en lo relacionado con compras, funcionamiento e inversión, obras públicas, bienes adquiridos, arrendados, contratos de prestación de servicios con personas naturales y plazos de cumplimiento de los contratos. Con el número de referencia al Secop II (ley 1712 de 2014)</t>
  </si>
  <si>
    <t>Porcentaje de contrataciones adjudicadas</t>
  </si>
  <si>
    <t>Numero de contrataciones adjudicadas / Numero de contrataciones publicadas</t>
  </si>
  <si>
    <t>5.1.14</t>
  </si>
  <si>
    <t>Publicar todos los datos de adjudicación y ejecución de contratos, incluidos concursos y licitaciones con número de referencia a  Secop 2 (ley 1712 de 2014)</t>
  </si>
  <si>
    <t>(%) de información publicada</t>
  </si>
  <si>
    <t>5.1.15</t>
  </si>
  <si>
    <t>Publicar los resultados de las auditorías al ejercicio presupuestal e indicadores de desempeño. (ley 1712 de 2014)</t>
  </si>
  <si>
    <t>(%) Información publicada</t>
  </si>
  <si>
    <t>Número de auditorias realizadas / Número de resultados de auditorias publicadas</t>
  </si>
  <si>
    <t>5.1.16</t>
  </si>
  <si>
    <t>Publicar el Informe de Gestión de la Vigencia 2021.</t>
  </si>
  <si>
    <t>Informe de gestión</t>
  </si>
  <si>
    <t>Documento publicado</t>
  </si>
  <si>
    <t xml:space="preserve">Oficina de Planeación </t>
  </si>
  <si>
    <t>5.1.17</t>
  </si>
  <si>
    <t>Publicar el Plan de Acción Anual de la vigencia 2022.</t>
  </si>
  <si>
    <t>Plan de acción anual 2022</t>
  </si>
  <si>
    <t>5.1.18</t>
  </si>
  <si>
    <t>Publicar la Distribución presupuestal de los proyectos de Inversión de la vigencia 2022</t>
  </si>
  <si>
    <t>Distribución presupuestal 2022</t>
  </si>
  <si>
    <t>5.1.19</t>
  </si>
  <si>
    <t>Publicar los trámites y servicios de la Entidad con los siguientes Ítems (norma, costos, ruta de atención, formatos y formularios requeridos) y su respectivo vinculo al SUIT</t>
  </si>
  <si>
    <t>Trámites</t>
  </si>
  <si>
    <t>Trámites publicados</t>
  </si>
  <si>
    <t>5.1.20</t>
  </si>
  <si>
    <t>Publicar procesos y procedimientos adoptados por la Agencia</t>
  </si>
  <si>
    <t>Procesos y procedimientos adoptados</t>
  </si>
  <si>
    <t>Documentos publicados</t>
  </si>
  <si>
    <t>5.1.21</t>
  </si>
  <si>
    <t>Publicar contenido de toda decisión aprobada por el Consejo Directivo de la ANT (Ley 1712 de 2014)</t>
  </si>
  <si>
    <t xml:space="preserve">Decisiones </t>
  </si>
  <si>
    <t>Decisiones del Consejo Directivo publicadas</t>
  </si>
  <si>
    <t>5.2 Lineamientos de Transparencia Pasiva</t>
  </si>
  <si>
    <t>5.2.1</t>
  </si>
  <si>
    <t>Elaborar y publicar informes de PQRSD por dependencia - último trimestre 2020 al tercer trimestre 2021.  (número de solicitudes recibidas, número de solicitudes trasladadas, tiempo de respuesta a cada solicitud, número de solicitudes en las que se negó el acceso a la información</t>
  </si>
  <si>
    <t>5.3 Elaboración de Instrumentos de Gestión de la Información</t>
  </si>
  <si>
    <t>5.3.1</t>
  </si>
  <si>
    <t>Publicar en la Página Web de la Entidad el Normograma debidamente actualizado</t>
  </si>
  <si>
    <t>Normograma debidamente publicado en la pagina web</t>
  </si>
  <si>
    <t>Numero de publicaciones elaboradas / Numero de publicaciones programadas.</t>
  </si>
  <si>
    <t xml:space="preserve">Oficina Jurídica </t>
  </si>
  <si>
    <t>5.3.2</t>
  </si>
  <si>
    <t xml:space="preserve">Actualizar el Registro de Publicaciones </t>
  </si>
  <si>
    <t>Matriz actualizada y publicada en la página web de la entidad de acuerdo con las solicitudes recibidas por el área encargada</t>
  </si>
  <si>
    <t>Numero de solicitudes de publicaciones atendidas y publicadas.</t>
  </si>
  <si>
    <t>5.3.3</t>
  </si>
  <si>
    <t>Actualizar el Registro de Activos de Información</t>
  </si>
  <si>
    <t>Matriz actualizada</t>
  </si>
  <si>
    <t>Actualización de los registros.</t>
  </si>
  <si>
    <t>5.3.4</t>
  </si>
  <si>
    <t>Actualizar el Índice de Información Clasificada y Reservada</t>
  </si>
  <si>
    <t>5.3.5</t>
  </si>
  <si>
    <t>Actualizar el Esquema de Publicación de la Información</t>
  </si>
  <si>
    <t>5.3.6</t>
  </si>
  <si>
    <t>Aprobar e implementar el Programa de Gestión Documental</t>
  </si>
  <si>
    <t>% de implementación del PGD actualizado</t>
  </si>
  <si>
    <t>Subdirección Administrativa y Financiera</t>
  </si>
  <si>
    <t>5.3.7</t>
  </si>
  <si>
    <t>Presentar ante el AGN la actualización Tablas de Retención Documental de la Agencia Nacional de Tierras.</t>
  </si>
  <si>
    <t>Tabla de Retención Documental presentada al AGN</t>
  </si>
  <si>
    <t>5.3.8</t>
  </si>
  <si>
    <t>Actualizar el Plan Institucional de Archivo - PINAR</t>
  </si>
  <si>
    <t>Plan Institucional de Archivo - PINAR actualizado</t>
  </si>
  <si>
    <t>5.3.9</t>
  </si>
  <si>
    <t>Validar, consolidar y conformar el Inventario Documental de los expedientes recibidos del Extinto INCODER que se encuentran en los depósitos de archivo de la ANT</t>
  </si>
  <si>
    <t xml:space="preserve">% de validación, consolidación y conformación del inventario documental </t>
  </si>
  <si>
    <t>5.4 Criterio Diferencial de Accesibilidad</t>
  </si>
  <si>
    <t>5.4.1</t>
  </si>
  <si>
    <t>Revisar a través del listado emitido por el MinTIC  la usabilidad y accesibilidad del portal institucional, para población con alguna discapacidad</t>
  </si>
  <si>
    <t>Revisión lista de chequeo</t>
  </si>
  <si>
    <t>Lista de chequeo revisada.</t>
  </si>
  <si>
    <t>5.4.2</t>
  </si>
  <si>
    <t>Desarrollar funcionalidades en la página WEB para facilitar el acceso a la población con alguna discapacidad</t>
  </si>
  <si>
    <t>Funcionalidades desarrolladas</t>
  </si>
  <si>
    <t>Funcionalidades implementadas del nivel de usabilidad A y AA, en la pagina WEB para facilitar el acceso a la población con alguna discapacidad</t>
  </si>
  <si>
    <t>5.4.3</t>
  </si>
  <si>
    <t>Realizar descripción de las fotos publicadas en la vigencia 2022 en la página web de le Entidad https://www.agenciadetierras.gov.co/</t>
  </si>
  <si>
    <t>Fotos con descripción</t>
  </si>
  <si>
    <t xml:space="preserve"> Fotografías publicadas en la página web con pie de foto</t>
  </si>
  <si>
    <t>Dirección General (Oficina Comunicaciones)</t>
  </si>
  <si>
    <t>5.4.4</t>
  </si>
  <si>
    <t>Incluir subtítulos a videos publicados en la vigencia 2022 en la página web https://www.agenciadetierras.gov.co/ 
y canal de YouTube de la Entidad https://www.youtube.com/channel/UCOxhksX5ARHVcLMXQLOozaA</t>
  </si>
  <si>
    <t>Videos con subtítulos</t>
  </si>
  <si>
    <t>Videos publicados en la página web y canal de YouTube con subtítulos</t>
  </si>
  <si>
    <t>5.5 Monitoreo del Acceso o la Información Pública</t>
  </si>
  <si>
    <t>5.5.1</t>
  </si>
  <si>
    <t>Hacer seguimiento a la implementación de la Guía la Ley 1712 de 2014 (Ley de Transparencia y del Derecho de Acceso a la Información Pública) por parte de la ANT.</t>
  </si>
  <si>
    <t>Informes de seguimiento</t>
  </si>
  <si>
    <t>Informes de seguimiento elaborados / Informes de seguimiento programados</t>
  </si>
  <si>
    <t>Componente 6 Iniciativas Adicionales</t>
  </si>
  <si>
    <t>NA</t>
  </si>
  <si>
    <t>6.1.1</t>
  </si>
  <si>
    <t>Realizar Sensibilización del código de ética del Auditor, para los Auditores de la Agencia</t>
  </si>
  <si>
    <t>Actividades de sensibilización del código de ética del Auditor para los Auditores de la Agencia-Semestral</t>
  </si>
  <si>
    <t>Numero Actividades de Sensibilización realizadas</t>
  </si>
  <si>
    <t xml:space="preserve">Oficina de Control Interno </t>
  </si>
  <si>
    <t>6.1.2</t>
  </si>
  <si>
    <t>Socializar con los colaboradores de la ANT el Plan Anticorrupción y de Atención al Ciudadano vigencia 2022</t>
  </si>
  <si>
    <t>Número de sesiones de socialización realizadas / Número de sesiones de socialización programadas</t>
  </si>
  <si>
    <t>6.1.3</t>
  </si>
  <si>
    <t>Socializar con la ciudadanía el Plan Anticorrupción y de Atención al Ciudadano vigencia 2022</t>
  </si>
  <si>
    <t>6.1.4</t>
  </si>
  <si>
    <t>Actualizar el instructivo para la formulación del Plan Anticorrupción y de Atención al Ciudadano vigencia 2023</t>
  </si>
  <si>
    <t>Instructivo actualizado</t>
  </si>
  <si>
    <t>Número de documentos de instructivo elaborado / Número de documentos de instructivo programado</t>
  </si>
  <si>
    <t>6.1.5</t>
  </si>
  <si>
    <t>Actualizar el instructivo para la formulación del Mapa de Riesgos de Corrupción vigencia 2023</t>
  </si>
  <si>
    <t>Estado</t>
  </si>
  <si>
    <t>Observaciones</t>
  </si>
  <si>
    <t>En terminos</t>
  </si>
  <si>
    <t>Incumplido</t>
  </si>
  <si>
    <t>Evidencia</t>
  </si>
  <si>
    <t>Si</t>
  </si>
  <si>
    <t xml:space="preserve">Evidencia </t>
  </si>
  <si>
    <t>OBSERVACIONES DEL AUDITADO</t>
  </si>
  <si>
    <t>Cumplió</t>
  </si>
  <si>
    <t>En términos</t>
  </si>
  <si>
    <t>Total</t>
  </si>
  <si>
    <t>1. Gestión del Riesgo</t>
  </si>
  <si>
    <t xml:space="preserve">Recuento </t>
  </si>
  <si>
    <t>TOTAL</t>
  </si>
  <si>
    <t>Frecuencia</t>
  </si>
  <si>
    <t>F</t>
  </si>
  <si>
    <t>2.  Racionalización de Tramites</t>
  </si>
  <si>
    <t>Porcentaje</t>
  </si>
  <si>
    <t>3 Rendición de cuentas</t>
  </si>
  <si>
    <t>Dirección General - Equipo Asesor de Comunicaciones</t>
  </si>
  <si>
    <t>Dependencia</t>
  </si>
  <si>
    <t>(Líder UGT)"</t>
  </si>
  <si>
    <t>Dirección General</t>
  </si>
  <si>
    <t>Oficina Jurídica</t>
  </si>
  <si>
    <t>Porcentaje válido</t>
  </si>
  <si>
    <t xml:space="preserve">Dependencia </t>
  </si>
  <si>
    <t xml:space="preserve">% Cumplimiento </t>
  </si>
  <si>
    <t>Actividad Cumplida</t>
  </si>
  <si>
    <t>Actividad en términos</t>
  </si>
  <si>
    <t>Actividad incumplida</t>
  </si>
  <si>
    <t>No Definida</t>
  </si>
  <si>
    <t>OCI- 2- CUATRIMESTRE</t>
  </si>
  <si>
    <t>OCI-2- CUATRIMESTRE</t>
  </si>
  <si>
    <t>OCI- 2-CUATRIMESTRE</t>
  </si>
  <si>
    <t>% CUMPLIMIENTO</t>
  </si>
  <si>
    <t>NO</t>
  </si>
  <si>
    <t>Para el mes de agosto no se programaron actividades correspondientes a este componente.</t>
  </si>
  <si>
    <t>De acuerdo al cronograma del PAAC, La evaluacion de rendicion de cuentas se encuentra programada para el mes de Noviembre, por consiguiente la actividad se encuentra en terminos de ejecucion.</t>
  </si>
  <si>
    <t>En consonancia al Plan Anual de Auditorias de la vigencia 2022 y en cumplimiento de la Ley 1474 de 2011, se remitió el Informe de seguimiento a la atención de las peticiones allegadas a la Agencia durante el I Semestre del 2022, mediante memorando 20221020221863 enviado el día 29-07-2022.</t>
  </si>
  <si>
    <t>Cumplida</t>
  </si>
  <si>
    <t>SI</t>
  </si>
  <si>
    <t>De acuerdo a la informacion reportada en el SharePoint, se observan los dos  informe de seguimiento a la atencion de las peticiones allegadas a la agencia, por consiguiente la actividad se encuentra ejecutada en un 100%</t>
  </si>
  <si>
    <t xml:space="preserve">Para el mes de julio se realizó de acuerdo con el plan anual de auditorías vigente.
1.	Transmisión SIRECI - Evaluación Plan de Mejoramiento Institucional: el informe final se comunicó a las partes interesadas mediante memorando 20221020221083 del 29/07/2022, el documento se encuentra publicado en la página web institucional en el enlace https://www.ant.gov.co/planeacion-control-y-gestion/control-interno/informes/informes-de-seguimiento/
</t>
  </si>
  <si>
    <t>Actividad ejecutada en el mes de Julio</t>
  </si>
  <si>
    <t xml:space="preserve">Para el mes de agosto se publicaron en la página web de la Agencia Nacional de Tierras los siguientes ejercicios:
1.	Auditoria de los Contratos de Operador Logístico Plaza Mayor.
2.	Auditoria Contrato Gestión Documental 2021
3.	Información Litigiosa del Estado -EKOGUI
4.	Plan de Acción Institucional 
5.	Indicadores SINERGIA
</t>
  </si>
  <si>
    <t>Para el periodo evaluado se observa que mensualmente la Oficina de Control Interno ha realizado la publicacion de informes de seguimiento, de Ley y Auditorias Internas conforme a lo solictado en el indicador.</t>
  </si>
  <si>
    <t>Se aprobó la modificación del Plan Anual de Auditorias para la vigencia 2022 mediante sesión 02 del 18 de julio de 2022. Por lo anterior el día 22 de julio del 2022 mediante correo electrónico se solicitó la publicación del Plan en la Intranet.</t>
  </si>
  <si>
    <t>De acuerdo con la informacion rerportada en el SharePoint, se evidencia la modificación del Plan Anual de Auditorias para la vigencia 2022 mediante sesión 02 del 18 de julio de 2022. Por lo anterior el día 22 de julio del 2022 mediante correo electrónico se solicitó la publicación del Plan en la Intranet, actividad cumplida en un 100%</t>
  </si>
  <si>
    <t xml:space="preserve">De acuerdo al cronograma del PAAC, la actividad se encuentra prevista para el mes de Octubre </t>
  </si>
  <si>
    <t>Se llevó a cabo la mesa técnica entre la Oficina de Planeación, Dirección y Subdirección de Asuntos Étnicos el día 22/08/2022, de la cual se anexa la evidencia respectiva.</t>
  </si>
  <si>
    <t xml:space="preserve">De acuerdo con la informacion rerportada en SharePoint, se observan las 2 Actas realizadas  entre la Oficina de Planeación, Dirección y Subdirección de Asuntos Étnicos en los meses de abril y agosto conforme al cronograma del PAAC, actividad cumplida en el preiodo evaluado, con un 67% de ejecucion. </t>
  </si>
  <si>
    <t>OBSERVACIONES DEL AUDITADO MES DE AGOSTO</t>
  </si>
  <si>
    <t>De acuerdo a la informacion reportada en el SharePoint, se eobservo como avance de producto la primera  validación del texto de autorización de protección de datos personales en los diferentes canales de atención al ciudadano de la ANT, realizada en el mes de junio, se tiene previsto el segundo informe para el mes de Diciembre, se observa el 50% de ejecucion.</t>
  </si>
  <si>
    <t>Como avance de producto, se adjunta informe del reporte con la gestión de los casos relacionados a la actualización del portal de transparencia de la ANT</t>
  </si>
  <si>
    <t>De acuerdo con la Informacion reportada en el SharePoint, se observa el reporte con la gestión de los casos relacionados a la actualización del portal de transparencia de la ANT, realizada en el tiempo establecido a saber me de agosto con un cumplimineto del 100%.</t>
  </si>
  <si>
    <t>Actividad en Terminos de ejecucion</t>
  </si>
  <si>
    <t>En Terminos</t>
  </si>
  <si>
    <t>De acuerdo al cronograma del PAAC la actividad se encuentra prevista para el mes de noviembre, por consiguiente la actividad se encuentra en terminos de ejecucion.</t>
  </si>
  <si>
    <t>De acuerdo al cronograma del PAAC la actividad se encuentra prevista para el mes de septiembre, por consiguiente la actividad se encuentra en terminos de ejecucion.</t>
  </si>
  <si>
    <t>De acuerdo al cronograma del PAAC la actividad se encuentra prevista para el mes de Octubre, por consiguiente la actividad se encuentra en terminos de ejecucion.</t>
  </si>
  <si>
    <t>Actividad cumplida en el mes de Enero</t>
  </si>
  <si>
    <t>De acuerdo con el cronograma la Actividad se encuentra cumplida en el mes de Enero.</t>
  </si>
  <si>
    <t xml:space="preserve">
Se tramitaron las solicitudes de modificación al Mapa de Riesgos de Corrupción presentadas por las dependencias, mediante memorando 20221040204253, las cuales fueron aprobadas por la Dirección General mediante memorando 20221000208823 y actualizadas en página web mediante CAS 48280</t>
  </si>
  <si>
    <t xml:space="preserve">
Actividad cumplida en el mes de enero, Mediante CAS Caso RF-186815-7-39175, se solicitó publicación en página web (https://www.ant.gov.co/planeacion-control-y-gestion/planes-programas-y-proyectos/atencion-al-ciudadano/) de la versión 1 del Mapa de Riesgos de Corrupción 2022.</t>
  </si>
  <si>
    <t>Actividad cumplida en el mes de Marzo</t>
  </si>
  <si>
    <t>CUMPLIMIENTO PARCIAL SEGUN LO PROGRAMADO.
Se elaboró el cuarto informe de monitoreo a la gestión de los riesgos de corrupción sobre los expedientes de la Subdirección de Procesos Agrarios y Seguridad Jurídica relacionados a los procesos de recuperación de baldíos indebidamente ocupados, que se han adelantado en predios ubicados en el Archipiélago de Nuestra Señora del Rosario.
(Tercer informe de monitoreo entregado de manera anticipada en julio)</t>
  </si>
  <si>
    <t>CUMPLIDA.
Se elaboró el INFORME DE RECOMENDACIONES PARA FORTALECER LA GESTIÓN DE LOS RIESGOS DE CORRUPCIÓN. Enviado mediante memorando 20221040175053 y correo electrónico de 16/06/2022</t>
  </si>
  <si>
    <t>CUMPLIMIENTO PARCIAL SEGUN LO PROGRAMADO.
2 informes publicados en enero y mayo
actividad faltante programada para octubre</t>
  </si>
  <si>
    <t>PARCIALMENTE CUMPLIDA.
Durante el periodo de revision se realizó socializacion de la Resolucion 1519 de MinTic -Transparencia, dirigida a funcionarios y contratistas, llevada a cabo el 29 de junio de 2022</t>
  </si>
  <si>
    <t>De acuerdo a la informacion reportada en el SharePoint, se observa dentro del periodo evaluado 2 jornadas de socialización ejecutadas en febrero y junio.
Por otro lado, revisado el cronograma se observa que la ultima jornada de socializacion  esta programada para el mes de noviembre, indicador con un porcentaaje de ejecucion del  67% dentrp del periodo evaluado.</t>
  </si>
  <si>
    <t>CUMPLIDA.
Actividad ejecutada en el mes de marzo.</t>
  </si>
  <si>
    <t>De acuerdo a la informacion reportada en el SharePoint, se observa dentro del periodo evaluado que la Guia fue actualizada y aprobada por el jefe de la Oficina del Inspector de la Gestión de Tierras, esta se encuentra en trámite con la Oficina de Planeación para la publicación en el SIG, actividad cumplida en el mes de marzo en un 100%.</t>
  </si>
  <si>
    <t>Actividad restante programada para el mes de octubre.</t>
  </si>
  <si>
    <t>De acuerdo a la informacion reportada en el SharePoint, se observa que  dentro del periodo evaluado  la Guia fue actualizada y aprobada por el jefe de la Oficina del Inspector de la Gestión de Tierras, se elaboró el primer informe de seguimiento a la implementacion del instrumento de politica en materia de transparencia. actividad cumplida en el mes de mayo cumpliendo con una ejecucion del  50%.</t>
  </si>
  <si>
    <t>CUMPLIDA.
Actividad ejecutada en el mes de marzo</t>
  </si>
  <si>
    <t>La socializacion del Plan Anticorrupción y de Atención al Ciudadano vigencia 2022, fue realizada en el mes de marzo, actividad con una ejecucion de cumplimiento del 100%</t>
  </si>
  <si>
    <t xml:space="preserve">
De conformidad con la informacion reportada en el SharePoint, se observa que la actividad se ejecuto en el mes de marzo, se evidencia   piezas comunicativas para socializar a la ciudadanía los componentes y caracteristicas del Plan Anticorrupción y Atención Ciudadano 2022, actividad con una ejecucion de cumplimiento del 100%</t>
  </si>
  <si>
    <t>Actividad programada para el mes de octubre</t>
  </si>
  <si>
    <t>Actividad programada para el mes de Diciembre</t>
  </si>
  <si>
    <t>De acuerdo al cronograma del PAAC, La evaluacion de rendicion de cuentas se encuentra programada para el mes de Diciembre, por consiguiente la actividad se encuentra en terminos de ejecucion.</t>
  </si>
  <si>
    <t>Actividades realizadas en el mes de abril y junio.</t>
  </si>
  <si>
    <t>No hay avance para reportar en el periodo</t>
  </si>
  <si>
    <t>De acuerdo al cronograma del PAAC, La actividad se encuentra programada para el mes de Diciembre, por consiguiente la actividad se encuentra en terminos de ejecucion.</t>
  </si>
  <si>
    <t>Se elabora informe individual de rendicion de cuentas con enfoque al acuerdo de paz, con corte al 31 de diciembre de 2021, conforme a los lineamiento del DAFP y fue publicado el 31 de marzo de 2022 en la pagina web en el siguiente link https://www.ant.gov.co/wp-content/uploads/2022/03/Informe-Rendicion-Cuentas-de-Paz-ANT-2021.pdf</t>
  </si>
  <si>
    <t>Activdad cumplida en el mes de marzo</t>
  </si>
  <si>
    <t>Durante el mes de agosto se gestionó la consolidación y cargue de información para los reportes completos de los indicadores: A.398, A.22 y PNS.3.2. De estos, el DNP aprobó el A.398.
De igual forma se cargó u envió a través de SIIPO los reportes PNS.3.1, A.E.14 y A.E.13.</t>
  </si>
  <si>
    <t>De conformidad con la informacion reportada en el SharePoint, se observa 8 reportes realizados mensualmente sobre la información de los avances de la gestión en la implementación del Acuerdo de Paz bajo los lineamientos del Sistema de Rendición de Cuentas del Departamento Administrativo de la Función Pública DAFP, actividad ejecutada y cumpida en el periodo evaluado en un 67%.</t>
  </si>
  <si>
    <t>El indicador se cumplio en el mes de marzo, se publica en página web en el siguiente link https://www.ant.gov.co/servicio-al-ciudadano/participacion-ciudadana/rendicion-de-cuentas/rendicion-de-cuentas-2021/</t>
  </si>
  <si>
    <t xml:space="preserve">Actividad realizada en el mes de marzo </t>
  </si>
  <si>
    <t>De acuerdo al cronograma del PAAC, La actividad se encuentra programada para el mes de Octubre, por consiguiente la actividad se encuentra en terminos de ejecucion.</t>
  </si>
  <si>
    <t>De acuerdo al cronograma del PAAC, La actividad se encuentra programada para el mes de septiembre, por consiguiente la actividad se encuentra en terminos de ejecucion.</t>
  </si>
  <si>
    <t>De acuerdo al cronograma del PAAC, La actividad se encuentra programada para el mes de octubre, por consiguiente la actividad se encuentra en terminos de ejecucion.</t>
  </si>
  <si>
    <t>se esta en la fase de diseños y preparacion de la rendicion de cuentas</t>
  </si>
  <si>
    <t>De acuerdo con la informacion reportada en el SharePoint, se evidencia que en el mes de abril se publicó estrategia en página web https://www.ant.gov.co/servicio-al-ciudadano/participacion-ciudadana/rendicion-de-cuentas/rendicion-de-cuentas-2021/</t>
  </si>
  <si>
    <t>Actividad realizada en el mes de abril</t>
  </si>
  <si>
    <t>El indicador se cumplio en el mes de febrero</t>
  </si>
  <si>
    <t>Laoficina de Control Interno evidencia que en el mes de febrero se dio inicio al proceso de alistamiento de la Audiencia Pública de rendición de cuentas vigencia 2021, teniendo en cuenta circular No. 06 10 feb 2022 emitida por la Dirección General. 
El día 17 de febrero de 2022, se da inicio a la reunión del equipo base para la audiencia pública de rendición de cuentas por parte de la Oficina de Planeación. 
Los temas a tratar son:
1. ¿Qué es la rendición de cuentas?
2. Para que se rinde cuentas
3. Elementos de la Rendición de cuentas  
4. Pasos de la Rendición de cuentas:
5.    Etapas de la rendición de Cuentas
6. Cronograma de actividades vigencia 2021
7. Rendición de cuentas 2021- audiencia pública</t>
  </si>
  <si>
    <t xml:space="preserve">De acuerdo con la informacion reportada en el SharePoint, se evidencia que en el mes de febrero se actualizó el autodiagnóstico de rendición de cuentas vigencia 2021 valorando las etapas y obteniendo un cierre del 100% de las actividades </t>
  </si>
  <si>
    <t>meta cumplida en el mes de enero</t>
  </si>
  <si>
    <t>De acuerdo con la informacion reportada en el SharePoint, se evidencia que en el mes de enero se solicitó, consolidó, revisó y preparó el Informe de gestión 2021 y se publico en página web en el siguiente link https://www.ant.gov.co/planeacion-control-y-gestion/informes/informe-de-gestion-institucional/</t>
  </si>
  <si>
    <t>En el mes de Enero se publicó en la pagina web de la entidad, el plan de acción 2022 
https://www.ant.gov.co/wp-content/uploads/2022/01/Plan-de-accion-ANT-2022.pdf</t>
  </si>
  <si>
    <t>La Oficina de Planeación prestó apoyo en la gestión, revisión y aprobación de los trámites y actualización de los proyectos de inversión con ocasión de la expedición de la Ley 2159 del 12 de noviembre de 2021 "Por la cual se decreta el Presupuesto de Rentas y Recursos de Capital y Ley de Apropiaciones para la vigencia fiscal del 1o. de enero al 31 de diciembre de 2022”, de esta manera, se informa que, la Oficina de Planeación tramitó en el mes de enero del presente, la publicación de las 7 fichas EBI de los proyectos de inversión vigentes, en línea con la distribución, regionalización y focalización de recursos para la vigencia 2022.
Link de publicación: https://www.ant.gov.co/planeacion-control-y-gestion/planes-programas-y-proyectos/proyectos-de-inversion/</t>
  </si>
  <si>
    <t>Informe realizado para el mes de agosto del año en curso donde se presenta los avances del mismo.</t>
  </si>
  <si>
    <t>De acuerdo con la informacion reportada en el SharePoint se observa que se dentro del periodo evaluado se ha Publicado  toda decisión aprobada por el Consejo Directivo de la ANT (Ley 1712 de 2014), cumpida en el periodo evaluado.</t>
  </si>
  <si>
    <t>De conformidad con la informacion reportada en el SharePoint, se observan la publicacion de los procesos y procediminetos adoptados por la agencia y los Banners informativos; reportes realizados mensualmente, cumpida en el periodo evaluado.</t>
  </si>
  <si>
    <t>De acuerdo a la Informacion reportada en el SharePoint se observa que la Oficina de Control Interno realizo el seguimiento al Plan Anticorrupcion y  Atencion al Ciudadano en los meses de enero y mayo, el 3 seguimiento esta programado para ser realizado en el mes de septiembre, actividad cumplida en el preiodo evaluado a saber mes de mayo, con un 67% de ejecucion acumulada.</t>
  </si>
  <si>
    <t>De acuerdo al cronograma del PAAC,el tercer informe de denuncias se encuentra programado para el mes de septiembre, de observa informe publicado en el mes de mayo cumpliendo con la actividad programada para el perido evaluado, con un porcentaje de jecucion acumulado  del 67%</t>
  </si>
  <si>
    <t>El priemr producto se realizo en el mes de junio</t>
  </si>
  <si>
    <t>De acuerdo con la información reportada en el SharePoint, se observa que para el mes de junio se realizo la actualización al mapa de riesgos de Corrupción en su Versión 2 la cual se encuentra publicada en la pagina de la agencia, actividad ejecutada en su 100%.</t>
  </si>
  <si>
    <t>Actividad cumplida en el mes de enero, se observa un documento borrador del Mapa de Riesgos de Corrupción 2022, para que la ciudadanía participara haciendo sus observaciones. CAS Caso RF-184172-7-37781
Se publicó banner informativo en página web. CAS Caso RF-184231-7-37807, se observa publicación en página web (https://www.ant.gov.co/planeacion-control-y-gestion/planes-programas-y-proyectos/atencion-al-ciudadano/).</t>
  </si>
  <si>
    <t xml:space="preserve">
De acuerdo a la información reportada en el SharePoint, se  observa que se realizó  el 29 de marzo una (1) jornada de socialización del MRC para los colaboradores de la ANT, actividad cumplida en un 100%.</t>
  </si>
  <si>
    <t xml:space="preserve">
De acuerdo a la información reportada en el SharePoint, se  observa que se elaboraron piezas comunicativas para socializar a la ciudadanía las principales características del MRC 2022. Las mencionadas piezas serán publicadas por la Dirección General (Equipo comunicaciones) en las redes sociales de ANT.</t>
  </si>
  <si>
    <t>De acuerdo a la información reportada en el SharePoint, se  observa que se elaboró el cuarto informe de monitoreo a la gestión de los riesgos de corrupción sobre los expedientes de la Subdirección de Procesos Agrarios y Seguridad Jurídica relacionados a los procesos de recuperación de baldíos indebidamente ocupados, que se han adelantado en predios ubicados en el Archipiélago de Nuestra Señora del Rosario, se observa un cumplimiento del 67% del indicador.</t>
  </si>
  <si>
    <t>CUMPLIDA EN EL MES.
Se envió el 12 de agosto correo electrónico con ALERTA DE REPORTE correspondiente al mes de julio.</t>
  </si>
  <si>
    <t>De acuerdo a la información reportada en el SharePoint, se evidencia 6 comunicaciones de Alerta de monitoreo al reporte de riesgos de corrupción mensualmente, por consiguiente la actividad cumplió con sus productos en el periodo evaluado en un 100% y a la fecha tiene un avance acumulado del 60% dentro de la vigencia 2022.</t>
  </si>
  <si>
    <t>De acuerdo a la información reportada en el SharePoint, se evidencia el INFORME DE RECOMENDACIONES PARA FORTALECER LA GESTIÓN DE LOS RIESGOS DE CORRUPCIÓN. Enviado mediante memorando 20221040175053 y correo electrónico de 16/06/2022, actividad cumplida en un 100% en el mes de junio.</t>
  </si>
  <si>
    <t>De acuerdo a la Información reportada en el SharePoint se observa que la Oficina de Control Interno realizo el seguimiento al Mapa de Riesgos de Corrupción en los meses de enero y mayo, el 3 seguimiento esta programado para ser realizado en el mes de septiembre, dentro del periodo evaluado se observa el cumplimiento de la actividad en el período evaluado a saber mes de mayo, a la fecha de evaluación presenta un porcentaje acumulado del 67%.</t>
  </si>
  <si>
    <t xml:space="preserve">En el mes de junio la Oficina de Control Interno realizo el Seguimiento a la Gestión de los Riesgos Institucionales: La Agencia en cabeza de la Oficina de Planeación el 26/05/2022 finalizó la transición a la metodología de administración de riesgo de gestión dispuesta por el DAFP, la actividad se desarrolló a partir de la actualización del procedimiento DEST-P-001 Administración de Riesgos de Gestión y la forma DEST-F-001 Mapa de Riesgo de Gestión. 
En concordancia con lo anterior y a fin de dar el tiempo prudencial que permita la maduración de la metodología implementada, la Oficina de Control Interno solicitó al Comité Institucional de Coordinación de Control Interno – CICCI la reprogramación de la actividad para el mes de noviembre, situación que será tratada el próximo 18/07/2022.
Por otro lado se observa el seguimiento del Mapa de Riesgos de Corrupción realizo en el mes de mayo correspondiente al I Cuatrimestre 2022.
Actualmente la actividad se encuentra en términos de ejecución, de acuerdo al Comité CICCI.
</t>
  </si>
  <si>
    <t>La Oficina de Control Interno evidencio las siguientes actividades:
3.1.1 publicacion boletines web abr-jun 2022.pdf
3.1.1publicacion de boletines en la pagina web  ene-mar 2022.pdf</t>
  </si>
  <si>
    <t xml:space="preserve">La Oficina de Control Interno evidencio las siguientes actividades: 3.1.3. CAMPAÑA ATENCION AL CIUDADDANO JUNIO 2022 (1).pdf
</t>
  </si>
  <si>
    <t xml:space="preserve">La Oficina de Control Interno evidencio las siguientes actividades: 4. 3.1.3. CAMPAÑA ANTICORRUPCION ABRIL 2022.pdf. Actividad adelanta
</t>
  </si>
  <si>
    <t>"
La Oficina de Control Interno evidencio las siguientes actividades:
3.1.4 Informe-Rendicio´n-de-Cuentas-Vigencia-2021.pdf
3.1.7 Estrategia-Rendicio´n-de-Cuentas-2021-V2.pdf"</t>
  </si>
  <si>
    <t>ACTIVIDAD PROGRAMADA PARA EL MES DE 12.</t>
  </si>
  <si>
    <t>La Oficina de Control Interno evidencio las siguientes actividades:
ESTRATEGIA INTERVENCIÓN 2022 VF.pdf</t>
  </si>
  <si>
    <t>La Oficina de Control Interno evidencio las siguientes actividades:
b_Estrategia Pag web
mailing x2.png</t>
  </si>
  <si>
    <t xml:space="preserve">
La Oficina de Control Interno evidencio las siguientes actividades:
Cierre temporal Atención al Ciudadano.jpeg</t>
  </si>
  <si>
    <t>Actividad resuelta en el trimestre anterior</t>
  </si>
  <si>
    <t>La Oficina de Control Interno evidencio las siguientes actividades:
ORFEO 15012022.xlsx
ORFEO 15082022.xlsx
ORFEO 28022022.xlsx
ORFEO 30042022 2.xlsx
ORFEO 30042022.xlsx
ORFEO 30062022.xlsx
ORFEO 31032022.xlsx
ORFEO 31052022.xlsx</t>
  </si>
  <si>
    <t>La Oficina de Control Interno evidencio las siguientes actividades:
Julio 2022 Informe seguimiento y monitoreo centro de Contacto.docx
Junio 2022 Informe seguimiento y monitoreo centro de Contacto.docx
Marzo 2022 Informe seguimiento y monitoreo centro de Contacto.docx
Mayo 2022 Informe seguimiento y monitoreo centro de Contacto.docx</t>
  </si>
  <si>
    <t>Actividad para ser resuelta posteriormente</t>
  </si>
  <si>
    <t>La Oficina de Control Interno evidencio las siguientes actividades:
CAMPAÑAS DE DIFUSIÓN CÓDIGO DE INTEGRIDAD ANT 2022 - STH 2.docx
CAMPAÑAS DE DIFUSION CODIGO DE INTEGRIDAD ANT 2022 - STH.docx
CAMPAÑAS DE DIFUSIÓN CÓDIGO DE INTEGRIDAD ANT 2022 - STH.docx
CÓDIGO DE INTEGRIDAD Y DE BUEN GOBIERNO (VF).docx</t>
  </si>
  <si>
    <t>No hubo actividades para este trimestre</t>
  </si>
  <si>
    <t xml:space="preserve">
La Oficina de Control Interno evidencio las siguientes actividades:
Informe PQRSDF _4to_Trimestre_V Final 2.pdf
Informe PQRSDF _4to_Trimestre_V Final.pdf
Informe PQRSDF - Segundo Trimestre 2022.pdf
Informe PQRSDF primer trimestre 2022 2.pdf
Informe PQRSDF primer trimestre 2022.pdf"</t>
  </si>
  <si>
    <t>"La Oficina de Control Interno evidencio las siguientes actividades:
INFORME DE SATISFACCIÓN SG - T1 2022 SAC 2.docx
INFORME DE SATISFACCIÓN SG - T1 2022 SAC 3.docx
INFORME DE SATISFACCIÓN SG - T1 2022 SAC.docx"</t>
  </si>
  <si>
    <t>La Oficina de Control Interno evidencio las siguientes actividades:
% Satisfaccion Servicio Al Ciudadano_4to_Trimestre 2021.pdf</t>
  </si>
  <si>
    <t>La Oficina de Control Interno confirmo la existencia de esta evidencia</t>
  </si>
  <si>
    <t xml:space="preserve">Publicar en la página WEB de la Agencia, la ruta que contenga el DirectorioLa Oficina de Control Interno confirmo la existencia de esta evidencia Público de SIGEP, incluyendo el cargo, direcciones de correo electrónico, escalas salariales y teléfono de los servidores públicos de la ANT, vigencia 2021. </t>
  </si>
  <si>
    <t>"La Oficina de Control Interno evidencio las siguientes actividades:
Informe PQRSDF _4to_Trimestre_V Final 2.pdf
Informe PQRSDF _4to_Trimestre_V Final.pdf
Informe PQRSDF - Segundo Trimestre 2022.pdf
Informe PQRSDF primer trimestre 2022 2.pdf
Informe PQRSDF primer trimestre 2022.pdf"</t>
  </si>
  <si>
    <t xml:space="preserve">OCI- 1- CUATRIMESTRE		</t>
  </si>
  <si>
    <t>Sin Defenrir</t>
  </si>
  <si>
    <t>Sin defenir</t>
  </si>
  <si>
    <t>Sin Defenir</t>
  </si>
  <si>
    <t xml:space="preserve">Sistemas de Informacion </t>
  </si>
  <si>
    <t xml:space="preserve">2.  Racionalización de Tramites	</t>
  </si>
  <si>
    <t>Sin Definir</t>
  </si>
  <si>
    <t xml:space="preserve">Total </t>
  </si>
  <si>
    <t>%</t>
  </si>
  <si>
    <t>4. Mecanismos para m</t>
  </si>
  <si>
    <t>Promedio Anual Componente</t>
  </si>
  <si>
    <t xml:space="preserve">OCI- 1- CUATRIMESTRE	</t>
  </si>
  <si>
    <t>OCI- 1- CUATRIMESTRE</t>
  </si>
  <si>
    <t xml:space="preserve">De acuerdo con la información reportada en el SharePoint se evidencia  capacitación realizada  en los meses de abril y junio  a los enlaces de las dependencias, que actúan como primera línea de defensa como responsable del riesgo para este reporte.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</si>
</sst>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8">
    <font>
      <sz val="11"/>
      <color theme="1"/>
      <name val="ArialMT"/>
      <family val="2"/>
    </font>
    <font>
      <sz val="11"/>
      <color theme="1"/>
      <name val="ArialMT"/>
      <family val="2"/>
    </font>
    <font>
      <sz val="11"/>
      <color theme="1"/>
      <name val="Arial Narrow"/>
      <family val="2"/>
    </font>
    <font>
      <b/>
      <sz val="14"/>
      <name val="Arial Narrow"/>
      <family val="2"/>
    </font>
    <font>
      <b/>
      <sz val="12"/>
      <name val="Arial Narrow"/>
      <family val="2"/>
    </font>
    <font>
      <b/>
      <sz val="18"/>
      <name val="Arial Narrow"/>
      <family val="2"/>
    </font>
    <font>
      <sz val="11"/>
      <name val="Arial Narrow"/>
      <family val="2"/>
    </font>
    <font>
      <sz val="12"/>
      <name val="Arial Narrow"/>
      <family val="2"/>
    </font>
    <font>
      <b/>
      <sz val="18"/>
      <color theme="1"/>
      <name val="Arial Narrow"/>
      <family val="2"/>
    </font>
    <font>
      <sz val="10"/>
      <color theme="1"/>
      <name val="Arial Narrow"/>
      <family val="2"/>
    </font>
    <font>
      <sz val="10"/>
      <name val="Arial Narrow"/>
      <family val="2"/>
    </font>
    <font>
      <sz val="11"/>
      <color rgb="FF000000"/>
      <name val="Arial Narrow"/>
      <family val="2"/>
    </font>
    <font>
      <sz val="12"/>
      <color rgb="FF010205"/>
      <name val="Arial"/>
      <family val="2"/>
    </font>
    <font>
      <sz val="12"/>
      <name val="Times New Roman"/>
      <family val="1"/>
    </font>
    <font>
      <sz val="12"/>
      <color rgb="FF264A60"/>
      <name val="Arial"/>
      <family val="2"/>
    </font>
    <font>
      <b/>
      <sz val="9"/>
      <color rgb="FF000000"/>
      <name val="Arial Narrow"/>
      <family val="2"/>
    </font>
    <font>
      <b/>
      <sz val="9"/>
      <color rgb="FFFF0000"/>
      <name val="Arial Narrow"/>
      <family val="2"/>
    </font>
    <font>
      <b/>
      <sz val="11"/>
      <name val="Arial Narrow"/>
      <family val="2"/>
    </font>
  </fonts>
  <fills count="11">
    <fill>
      <patternFill patternType="none"/>
    </fill>
    <fill>
      <patternFill patternType="gray125"/>
    </fill>
    <fill>
      <patternFill patternType="solid">
        <fgColor theme="2" tint="-0.749992370372631"/>
        <bgColor indexed="64"/>
      </patternFill>
    </fill>
    <fill>
      <patternFill patternType="solid">
        <fgColor theme="9" tint="0.79998168889431442"/>
        <bgColor indexed="64"/>
      </patternFill>
    </fill>
    <fill>
      <patternFill patternType="solid">
        <fgColor theme="0"/>
        <bgColor indexed="64"/>
      </patternFill>
    </fill>
    <fill>
      <patternFill patternType="solid">
        <fgColor rgb="FFFFFF00"/>
        <bgColor indexed="64"/>
      </patternFill>
    </fill>
    <fill>
      <patternFill patternType="solid">
        <fgColor rgb="FFFFFFFF"/>
        <bgColor indexed="64"/>
      </patternFill>
    </fill>
    <fill>
      <patternFill patternType="solid">
        <fgColor rgb="FFE0E0E0"/>
        <bgColor indexed="64"/>
      </patternFill>
    </fill>
    <fill>
      <patternFill patternType="solid">
        <fgColor rgb="FFD0CECE"/>
        <bgColor indexed="64"/>
      </patternFill>
    </fill>
    <fill>
      <patternFill patternType="solid">
        <fgColor rgb="FFFFFFFF"/>
        <bgColor rgb="FF000000"/>
      </patternFill>
    </fill>
    <fill>
      <patternFill patternType="solid">
        <fgColor rgb="FFE2EFDA"/>
        <bgColor rgb="FF000000"/>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right style="thin">
        <color auto="1"/>
      </right>
      <top style="thin">
        <color auto="1"/>
      </top>
      <bottom/>
      <diagonal/>
    </border>
    <border>
      <left/>
      <right style="thin">
        <color auto="1"/>
      </right>
      <top/>
      <bottom/>
      <diagonal/>
    </border>
    <border>
      <left/>
      <right style="medium">
        <color rgb="FF000000"/>
      </right>
      <top style="medium">
        <color rgb="FF000000"/>
      </top>
      <bottom style="medium">
        <color rgb="FF000000"/>
      </bottom>
      <diagonal/>
    </border>
    <border>
      <left/>
      <right style="medium">
        <color rgb="FF000000"/>
      </right>
      <top/>
      <bottom style="medium">
        <color rgb="FF000000"/>
      </bottom>
      <diagonal/>
    </border>
  </borders>
  <cellStyleXfs count="2">
    <xf numFmtId="0" fontId="0" fillId="0" borderId="0"/>
    <xf numFmtId="9" fontId="1" fillId="0" borderId="0" applyFont="0" applyFill="0" applyBorder="0" applyAlignment="0" applyProtection="0"/>
  </cellStyleXfs>
  <cellXfs count="105">
    <xf numFmtId="0" fontId="0" fillId="0" borderId="0" xfId="0"/>
    <xf numFmtId="0" fontId="2" fillId="2" borderId="0" xfId="0" applyFont="1" applyFill="1" applyAlignment="1">
      <alignment horizontal="center" vertical="center"/>
    </xf>
    <xf numFmtId="0" fontId="2" fillId="2" borderId="0" xfId="0" applyFont="1" applyFill="1" applyAlignment="1">
      <alignment horizontal="center"/>
    </xf>
    <xf numFmtId="0" fontId="4" fillId="3" borderId="1" xfId="0" applyFont="1" applyFill="1" applyBorder="1" applyAlignment="1">
      <alignment horizontal="center" vertical="center" wrapText="1"/>
    </xf>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9" fontId="6" fillId="0" borderId="1" xfId="1" applyFont="1" applyFill="1" applyBorder="1" applyAlignment="1" applyProtection="1">
      <alignment horizontal="center" vertical="center" wrapText="1"/>
    </xf>
    <xf numFmtId="0" fontId="2" fillId="0" borderId="1" xfId="0" applyFont="1" applyBorder="1" applyAlignment="1">
      <alignment horizontal="center" vertical="center" wrapText="1"/>
    </xf>
    <xf numFmtId="0" fontId="9" fillId="0" borderId="1" xfId="0" applyFont="1" applyBorder="1" applyAlignment="1">
      <alignment horizontal="center" vertical="center" wrapText="1"/>
    </xf>
    <xf numFmtId="1" fontId="6" fillId="0" borderId="1" xfId="0" applyNumberFormat="1" applyFont="1" applyBorder="1" applyAlignment="1">
      <alignment horizontal="center" vertical="center" wrapText="1"/>
    </xf>
    <xf numFmtId="0" fontId="6" fillId="0" borderId="1" xfId="0" applyFont="1" applyBorder="1" applyAlignment="1">
      <alignment horizontal="center" vertical="center" textRotation="90" wrapText="1"/>
    </xf>
    <xf numFmtId="9" fontId="6" fillId="0" borderId="1" xfId="0" applyNumberFormat="1" applyFont="1" applyBorder="1" applyAlignment="1">
      <alignment horizontal="center" vertical="center" wrapText="1"/>
    </xf>
    <xf numFmtId="0" fontId="6" fillId="0" borderId="1" xfId="0" applyFont="1" applyBorder="1" applyAlignment="1">
      <alignment horizontal="center" vertical="center" wrapText="1"/>
    </xf>
    <xf numFmtId="0" fontId="2" fillId="0" borderId="1" xfId="0" applyFont="1" applyBorder="1" applyAlignment="1">
      <alignment horizontal="center" vertical="center" textRotation="90" wrapText="1"/>
    </xf>
    <xf numFmtId="9" fontId="6" fillId="0" borderId="1" xfId="1" applyFont="1" applyFill="1" applyBorder="1" applyAlignment="1">
      <alignment horizontal="center" vertical="center" wrapText="1"/>
    </xf>
    <xf numFmtId="0" fontId="2" fillId="0" borderId="1" xfId="0" applyFont="1" applyBorder="1" applyAlignment="1">
      <alignment horizontal="center" vertical="center"/>
    </xf>
    <xf numFmtId="9" fontId="6" fillId="0" borderId="1" xfId="1" applyFont="1" applyBorder="1" applyAlignment="1">
      <alignment horizontal="center" vertical="center" wrapText="1"/>
    </xf>
    <xf numFmtId="0" fontId="10" fillId="0" borderId="1" xfId="0" applyFont="1" applyBorder="1" applyAlignment="1">
      <alignment horizontal="center" vertical="center" wrapText="1"/>
    </xf>
    <xf numFmtId="9" fontId="6" fillId="0" borderId="1" xfId="1" applyFont="1" applyFill="1" applyBorder="1" applyAlignment="1">
      <alignment horizontal="center" vertical="center"/>
    </xf>
    <xf numFmtId="1" fontId="6" fillId="0" borderId="1" xfId="1" applyNumberFormat="1" applyFont="1" applyFill="1" applyBorder="1" applyAlignment="1">
      <alignment horizontal="center" vertical="center"/>
    </xf>
    <xf numFmtId="0" fontId="2" fillId="0" borderId="1" xfId="0" applyFont="1" applyBorder="1" applyAlignment="1">
      <alignment horizontal="center" vertical="center" wrapText="1"/>
    </xf>
    <xf numFmtId="1" fontId="6" fillId="0" borderId="1" xfId="1" applyNumberFormat="1" applyFont="1" applyFill="1" applyBorder="1" applyAlignment="1" applyProtection="1">
      <alignment horizontal="center" vertical="center" wrapText="1"/>
    </xf>
    <xf numFmtId="0" fontId="11" fillId="0" borderId="1" xfId="0" applyFont="1" applyBorder="1" applyAlignment="1">
      <alignment horizontal="center" vertical="center" wrapText="1"/>
    </xf>
    <xf numFmtId="0" fontId="6" fillId="4" borderId="1" xfId="0" applyFont="1" applyFill="1" applyBorder="1" applyAlignment="1">
      <alignment horizontal="center" vertical="center" wrapText="1"/>
    </xf>
    <xf numFmtId="9" fontId="6" fillId="4" borderId="1" xfId="1" applyFont="1" applyFill="1" applyBorder="1" applyAlignment="1" applyProtection="1">
      <alignment horizontal="center" vertical="center" wrapText="1"/>
    </xf>
    <xf numFmtId="3" fontId="6" fillId="0" borderId="1" xfId="0" applyNumberFormat="1" applyFont="1" applyBorder="1" applyAlignment="1">
      <alignment horizontal="center" vertical="center" wrapText="1"/>
    </xf>
    <xf numFmtId="15" fontId="6" fillId="0" borderId="1" xfId="0" applyNumberFormat="1" applyFont="1" applyBorder="1" applyAlignment="1">
      <alignment horizontal="center" vertical="center" wrapText="1"/>
    </xf>
    <xf numFmtId="0" fontId="2" fillId="0" borderId="2" xfId="0" applyFont="1" applyBorder="1" applyAlignment="1">
      <alignment horizontal="center" vertical="center" wrapText="1"/>
    </xf>
    <xf numFmtId="0" fontId="2" fillId="2" borderId="0" xfId="0" applyFont="1" applyFill="1"/>
    <xf numFmtId="0" fontId="6" fillId="5" borderId="2" xfId="0" applyFont="1" applyFill="1" applyBorder="1" applyAlignment="1">
      <alignment horizontal="center" vertical="center" wrapText="1"/>
    </xf>
    <xf numFmtId="0" fontId="6" fillId="5" borderId="1" xfId="0" applyFont="1" applyFill="1" applyBorder="1" applyAlignment="1">
      <alignment horizontal="center" vertical="center"/>
    </xf>
    <xf numFmtId="0" fontId="6" fillId="5" borderId="1" xfId="0" applyFont="1" applyFill="1" applyBorder="1" applyAlignment="1">
      <alignment horizontal="center" vertical="center" wrapText="1"/>
    </xf>
    <xf numFmtId="0" fontId="2" fillId="5" borderId="1" xfId="0" applyFont="1" applyFill="1" applyBorder="1" applyAlignment="1">
      <alignment horizontal="center" vertical="center" wrapText="1"/>
    </xf>
    <xf numFmtId="0" fontId="7" fillId="5" borderId="1" xfId="0" applyFont="1" applyFill="1" applyBorder="1" applyAlignment="1">
      <alignment horizontal="center" vertical="center" wrapText="1"/>
    </xf>
    <xf numFmtId="0" fontId="2" fillId="5" borderId="0" xfId="0" applyFont="1" applyFill="1" applyAlignment="1">
      <alignment horizontal="center"/>
    </xf>
    <xf numFmtId="0" fontId="6" fillId="0" borderId="1"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6" fillId="0" borderId="1" xfId="0" applyFont="1" applyBorder="1" applyAlignment="1">
      <alignment horizontal="center" vertical="center" wrapText="1"/>
    </xf>
    <xf numFmtId="0" fontId="13" fillId="6" borderId="1" xfId="0" applyFont="1" applyFill="1" applyBorder="1" applyAlignment="1">
      <alignment horizontal="center" vertical="center" wrapText="1"/>
    </xf>
    <xf numFmtId="0" fontId="12" fillId="6" borderId="1" xfId="0" applyFont="1" applyFill="1" applyBorder="1" applyAlignment="1">
      <alignment horizontal="center" vertical="center" wrapText="1"/>
    </xf>
    <xf numFmtId="0" fontId="14" fillId="7" borderId="1" xfId="0" applyFont="1" applyFill="1" applyBorder="1" applyAlignment="1">
      <alignment horizontal="center" vertical="center" wrapText="1"/>
    </xf>
    <xf numFmtId="0" fontId="15" fillId="8" borderId="10" xfId="0" applyFont="1" applyFill="1" applyBorder="1" applyAlignment="1">
      <alignment horizontal="center" vertical="center" wrapText="1"/>
    </xf>
    <xf numFmtId="0" fontId="15" fillId="0" borderId="11" xfId="0" applyFont="1" applyBorder="1" applyAlignment="1">
      <alignment horizontal="center" vertical="center" wrapText="1"/>
    </xf>
    <xf numFmtId="0" fontId="16" fillId="0" borderId="11" xfId="0" applyFont="1" applyBorder="1" applyAlignment="1">
      <alignment horizontal="center" vertical="center" wrapText="1"/>
    </xf>
    <xf numFmtId="0" fontId="6" fillId="0" borderId="1" xfId="0" applyFont="1" applyBorder="1" applyAlignment="1">
      <alignment horizontal="center" vertical="center" wrapText="1"/>
    </xf>
    <xf numFmtId="0" fontId="3" fillId="3" borderId="2" xfId="0" applyFont="1" applyFill="1" applyBorder="1" applyAlignment="1">
      <alignment horizontal="center" vertical="center" wrapText="1"/>
    </xf>
    <xf numFmtId="0" fontId="3" fillId="3" borderId="6" xfId="0" applyFont="1" applyFill="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1" xfId="0" applyFont="1" applyBorder="1" applyAlignment="1">
      <alignment horizontal="center" vertical="center" wrapText="1"/>
    </xf>
    <xf numFmtId="0" fontId="12" fillId="6" borderId="1" xfId="0" applyFont="1" applyFill="1" applyBorder="1" applyAlignment="1">
      <alignment horizontal="center" vertical="center" wrapText="1"/>
    </xf>
    <xf numFmtId="0" fontId="2" fillId="0" borderId="2" xfId="0" applyFont="1" applyBorder="1" applyAlignment="1">
      <alignment horizontal="center" vertical="center" wrapText="1"/>
    </xf>
    <xf numFmtId="0" fontId="6" fillId="4" borderId="1" xfId="0" applyFont="1" applyFill="1" applyBorder="1" applyAlignment="1" applyProtection="1">
      <alignment horizontal="left" vertical="center" wrapText="1"/>
      <protection locked="0"/>
    </xf>
    <xf numFmtId="0" fontId="6" fillId="9" borderId="1" xfId="0" applyFont="1" applyFill="1" applyBorder="1" applyAlignment="1" applyProtection="1">
      <alignment wrapText="1"/>
      <protection locked="0"/>
    </xf>
    <xf numFmtId="0" fontId="6" fillId="9" borderId="1" xfId="0" applyFont="1" applyFill="1" applyBorder="1" applyAlignment="1">
      <alignment horizontal="left" vertical="center" wrapText="1"/>
    </xf>
    <xf numFmtId="9" fontId="6" fillId="4" borderId="1" xfId="0" applyNumberFormat="1" applyFont="1" applyFill="1" applyBorder="1" applyAlignment="1" applyProtection="1">
      <alignment horizontal="left" vertical="center" wrapText="1"/>
      <protection locked="0"/>
    </xf>
    <xf numFmtId="0" fontId="6" fillId="0" borderId="1" xfId="0" applyFont="1" applyBorder="1" applyAlignment="1">
      <alignment horizontal="center" vertical="center" wrapText="1"/>
    </xf>
    <xf numFmtId="0" fontId="7" fillId="3" borderId="1" xfId="0" applyFont="1" applyFill="1" applyBorder="1" applyAlignment="1">
      <alignment horizontal="center" vertical="center" wrapText="1"/>
    </xf>
    <xf numFmtId="0" fontId="7" fillId="10" borderId="1" xfId="0" applyFont="1" applyFill="1" applyBorder="1" applyAlignment="1">
      <alignment horizontal="center" vertical="center" wrapText="1"/>
    </xf>
    <xf numFmtId="0" fontId="6" fillId="4" borderId="1" xfId="0" applyFont="1" applyFill="1" applyBorder="1" applyAlignment="1" applyProtection="1">
      <alignment horizontal="center" vertical="center" wrapText="1"/>
      <protection locked="0"/>
    </xf>
    <xf numFmtId="0" fontId="4" fillId="10" borderId="1" xfId="0" applyFont="1" applyFill="1" applyBorder="1" applyAlignment="1">
      <alignment horizontal="center" vertical="center" wrapText="1"/>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1" fontId="6" fillId="0" borderId="2" xfId="0" applyNumberFormat="1" applyFont="1" applyBorder="1" applyAlignment="1">
      <alignment horizontal="center" vertical="center" wrapText="1"/>
    </xf>
    <xf numFmtId="164" fontId="6" fillId="0" borderId="1" xfId="0" applyNumberFormat="1" applyFont="1" applyBorder="1" applyAlignment="1">
      <alignment horizontal="center" vertical="center" wrapText="1"/>
    </xf>
    <xf numFmtId="0" fontId="4" fillId="5" borderId="1" xfId="0" applyFont="1" applyFill="1" applyBorder="1" applyAlignment="1">
      <alignment horizontal="center" vertical="center" wrapText="1"/>
    </xf>
    <xf numFmtId="1" fontId="6" fillId="5" borderId="1" xfId="0" applyNumberFormat="1" applyFont="1" applyFill="1" applyBorder="1" applyAlignment="1">
      <alignment horizontal="center" vertical="center" wrapText="1"/>
    </xf>
    <xf numFmtId="9" fontId="6" fillId="5" borderId="1" xfId="0" applyNumberFormat="1" applyFont="1" applyFill="1" applyBorder="1" applyAlignment="1">
      <alignment horizontal="center" vertical="center" wrapText="1"/>
    </xf>
    <xf numFmtId="0" fontId="2" fillId="5" borderId="1" xfId="0" applyFont="1" applyFill="1" applyBorder="1" applyAlignment="1">
      <alignment horizontal="center" vertical="center" textRotation="90" wrapText="1"/>
    </xf>
    <xf numFmtId="9" fontId="6" fillId="5" borderId="1" xfId="1" applyFont="1" applyFill="1" applyBorder="1" applyAlignment="1">
      <alignment horizontal="center" vertical="center" wrapText="1"/>
    </xf>
    <xf numFmtId="0" fontId="6" fillId="5" borderId="1" xfId="0" applyFont="1" applyFill="1" applyBorder="1" applyAlignment="1">
      <alignment horizontal="center" vertical="center" textRotation="90" wrapText="1"/>
    </xf>
    <xf numFmtId="0" fontId="2" fillId="5" borderId="0" xfId="0" applyFont="1" applyFill="1" applyAlignment="1">
      <alignment horizontal="center" vertical="center"/>
    </xf>
    <xf numFmtId="9" fontId="6" fillId="5" borderId="1" xfId="1" applyFont="1" applyFill="1" applyBorder="1" applyAlignment="1" applyProtection="1">
      <alignment horizontal="center" vertical="center" wrapText="1"/>
    </xf>
    <xf numFmtId="0" fontId="6" fillId="0" borderId="2" xfId="0" applyFont="1" applyBorder="1" applyAlignment="1">
      <alignment horizontal="center" vertical="center"/>
    </xf>
    <xf numFmtId="0" fontId="6" fillId="0" borderId="7" xfId="0" applyFont="1" applyBorder="1" applyAlignment="1">
      <alignment horizontal="center" vertical="center"/>
    </xf>
    <xf numFmtId="0" fontId="3" fillId="3" borderId="2" xfId="0" applyFont="1" applyFill="1" applyBorder="1" applyAlignment="1">
      <alignment horizontal="center" vertical="center" wrapText="1"/>
    </xf>
    <xf numFmtId="0" fontId="3" fillId="3" borderId="6" xfId="0" applyFont="1" applyFill="1" applyBorder="1" applyAlignment="1">
      <alignment horizontal="center" vertical="center" wrapText="1"/>
    </xf>
    <xf numFmtId="0" fontId="5" fillId="0" borderId="2" xfId="0" applyFont="1" applyBorder="1" applyAlignment="1">
      <alignment horizontal="center" vertical="center" textRotation="90" wrapText="1"/>
    </xf>
    <xf numFmtId="0" fontId="5" fillId="0" borderId="7" xfId="0" applyFont="1" applyBorder="1" applyAlignment="1">
      <alignment horizontal="center" vertical="center" textRotation="90" wrapText="1"/>
    </xf>
    <xf numFmtId="0" fontId="6" fillId="0" borderId="2" xfId="0" applyFont="1" applyBorder="1" applyAlignment="1">
      <alignment horizontal="center" vertical="center" wrapText="1"/>
    </xf>
    <xf numFmtId="0" fontId="6" fillId="0" borderId="7" xfId="0" applyFont="1" applyBorder="1" applyAlignment="1">
      <alignment horizontal="center" vertical="center" wrapText="1"/>
    </xf>
    <xf numFmtId="0" fontId="4" fillId="3" borderId="3"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6" fillId="0" borderId="3" xfId="0" applyFont="1" applyBorder="1" applyAlignment="1">
      <alignment horizontal="center" vertical="center" wrapText="1"/>
    </xf>
    <xf numFmtId="0" fontId="6" fillId="0" borderId="5" xfId="0" applyFont="1" applyBorder="1" applyAlignment="1">
      <alignment horizontal="center" vertical="center" wrapText="1"/>
    </xf>
    <xf numFmtId="0" fontId="3" fillId="3" borderId="3"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6" fillId="0" borderId="1" xfId="0" applyFont="1" applyBorder="1" applyAlignment="1">
      <alignment horizontal="center" vertical="center" wrapText="1"/>
    </xf>
    <xf numFmtId="0" fontId="6" fillId="0" borderId="6" xfId="0" applyFont="1" applyBorder="1" applyAlignment="1">
      <alignment horizontal="center" vertical="center" wrapText="1"/>
    </xf>
    <xf numFmtId="0" fontId="6" fillId="0" borderId="4" xfId="0" applyFont="1" applyBorder="1" applyAlignment="1">
      <alignment horizontal="center" vertical="center" wrapText="1"/>
    </xf>
    <xf numFmtId="0" fontId="8" fillId="0" borderId="1" xfId="0" applyFont="1" applyBorder="1" applyAlignment="1">
      <alignment horizontal="center" vertical="center" textRotation="90" wrapText="1"/>
    </xf>
    <xf numFmtId="0" fontId="12" fillId="6" borderId="1" xfId="0" applyFont="1" applyFill="1" applyBorder="1" applyAlignment="1">
      <alignment horizontal="center" vertical="center" wrapText="1"/>
    </xf>
    <xf numFmtId="0" fontId="8" fillId="0" borderId="2" xfId="0" applyFont="1" applyBorder="1" applyAlignment="1">
      <alignment horizontal="center" vertical="center" textRotation="90" wrapText="1"/>
    </xf>
    <xf numFmtId="0" fontId="8" fillId="0" borderId="7" xfId="0" applyFont="1" applyBorder="1" applyAlignment="1">
      <alignment horizontal="center" vertical="center" textRotation="90"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7" xfId="0" applyFont="1" applyBorder="1" applyAlignment="1">
      <alignment horizontal="center" vertical="center" wrapText="1"/>
    </xf>
    <xf numFmtId="0" fontId="8" fillId="0" borderId="8" xfId="0" applyFont="1" applyBorder="1" applyAlignment="1">
      <alignment horizontal="center" vertical="center" textRotation="90" wrapText="1"/>
    </xf>
    <xf numFmtId="0" fontId="8" fillId="0" borderId="9" xfId="0" applyFont="1" applyBorder="1" applyAlignment="1">
      <alignment horizontal="center" vertical="center" textRotation="90" wrapText="1"/>
    </xf>
    <xf numFmtId="0" fontId="2" fillId="0" borderId="6" xfId="0" applyFont="1" applyBorder="1" applyAlignment="1">
      <alignment horizontal="center" vertical="center" wrapText="1"/>
    </xf>
    <xf numFmtId="0" fontId="8" fillId="0" borderId="6" xfId="0" applyFont="1" applyBorder="1" applyAlignment="1">
      <alignment horizontal="center" vertical="center" textRotation="90" wrapText="1"/>
    </xf>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1"/>
    <c:plotArea>
      <c:layout/>
      <c:pieChart>
        <c:varyColors val="1"/>
        <c:ser>
          <c:idx val="0"/>
          <c:order val="0"/>
          <c:dPt>
            <c:idx val="0"/>
            <c:bubble3D val="0"/>
            <c:spPr>
              <a:solidFill>
                <a:schemeClr val="accent6">
                  <a:tint val="77000"/>
                </a:schemeClr>
              </a:solidFill>
              <a:ln w="19050">
                <a:solidFill>
                  <a:schemeClr val="lt1"/>
                </a:solidFill>
              </a:ln>
              <a:effectLst/>
            </c:spPr>
            <c:extLst>
              <c:ext xmlns:c16="http://schemas.microsoft.com/office/drawing/2014/chart" uri="{C3380CC4-5D6E-409C-BE32-E72D297353CC}">
                <c16:uniqueId val="{00000002-05C2-DB4E-BE6A-2B8E71C8EC3F}"/>
              </c:ext>
            </c:extLst>
          </c:dPt>
          <c:dPt>
            <c:idx val="1"/>
            <c:bubble3D val="0"/>
            <c:spPr>
              <a:solidFill>
                <a:schemeClr val="accent4"/>
              </a:solidFill>
              <a:ln w="19050">
                <a:solidFill>
                  <a:schemeClr val="lt1"/>
                </a:solidFill>
              </a:ln>
              <a:effectLst/>
            </c:spPr>
            <c:extLst>
              <c:ext xmlns:c16="http://schemas.microsoft.com/office/drawing/2014/chart" uri="{C3380CC4-5D6E-409C-BE32-E72D297353CC}">
                <c16:uniqueId val="{00000003-05C2-DB4E-BE6A-2B8E71C8EC3F}"/>
              </c:ext>
            </c:extLst>
          </c:dPt>
          <c:dLbls>
            <c:dLbl>
              <c:idx val="0"/>
              <c:dLblPos val="ctr"/>
              <c:showLegendKey val="0"/>
              <c:showVal val="0"/>
              <c:showCatName val="0"/>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2-05C2-DB4E-BE6A-2B8E71C8EC3F}"/>
                </c:ext>
              </c:extLst>
            </c:dLbl>
            <c:dLbl>
              <c:idx val="1"/>
              <c:dLblPos val="ctr"/>
              <c:showLegendKey val="0"/>
              <c:showVal val="0"/>
              <c:showCatName val="0"/>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05C2-DB4E-BE6A-2B8E71C8EC3F}"/>
                </c:ext>
              </c:extLst>
            </c:dLbl>
            <c:spPr>
              <a:noFill/>
              <a:ln>
                <a:noFill/>
              </a:ln>
              <a:effectLst/>
            </c:spPr>
            <c:txPr>
              <a:bodyPr rot="0" spcFirstLastPara="1" vertOverflow="ellipsis" vert="horz" wrap="square" lIns="38100" tIns="19050" rIns="38100" bIns="19050" anchor="ctr" anchorCtr="1">
                <a:spAutoFit/>
              </a:bodyPr>
              <a:lstStyle/>
              <a:p>
                <a:pPr>
                  <a:defRPr sz="2000" b="0" i="0" u="none" strike="noStrike" kern="1200" baseline="0">
                    <a:solidFill>
                      <a:schemeClr val="tx1">
                        <a:lumMod val="75000"/>
                        <a:lumOff val="25000"/>
                      </a:schemeClr>
                    </a:solidFill>
                    <a:latin typeface="+mn-lt"/>
                    <a:ea typeface="+mn-ea"/>
                    <a:cs typeface="+mn-cs"/>
                  </a:defRPr>
                </a:pPr>
                <a:endParaRPr lang="es-CO"/>
              </a:p>
            </c:txPr>
            <c:dLblPos val="ctr"/>
            <c:showLegendKey val="0"/>
            <c:showVal val="1"/>
            <c:showCatName val="0"/>
            <c:showSerName val="0"/>
            <c:showPercent val="1"/>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'1. Gestión del Riesgo'!$B$18:$B$19</c:f>
              <c:strCache>
                <c:ptCount val="2"/>
                <c:pt idx="0">
                  <c:v>Cumplió</c:v>
                </c:pt>
                <c:pt idx="1">
                  <c:v>En términos</c:v>
                </c:pt>
              </c:strCache>
            </c:strRef>
          </c:cat>
          <c:val>
            <c:numRef>
              <c:f>'1. Gestión del Riesgo'!$C$18:$C$19</c:f>
              <c:numCache>
                <c:formatCode>General</c:formatCode>
                <c:ptCount val="2"/>
                <c:pt idx="0">
                  <c:v>11</c:v>
                </c:pt>
                <c:pt idx="1">
                  <c:v>1</c:v>
                </c:pt>
              </c:numCache>
            </c:numRef>
          </c:val>
          <c:extLst>
            <c:ext xmlns:c16="http://schemas.microsoft.com/office/drawing/2014/chart" uri="{C3380CC4-5D6E-409C-BE32-E72D297353CC}">
              <c16:uniqueId val="{00000000-05C2-DB4E-BE6A-2B8E71C8EC3F}"/>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1"/>
    <c:plotArea>
      <c:layout/>
      <c:pieChart>
        <c:varyColors val="1"/>
        <c:ser>
          <c:idx val="0"/>
          <c:order val="0"/>
          <c:dPt>
            <c:idx val="0"/>
            <c:bubble3D val="0"/>
            <c:spPr>
              <a:solidFill>
                <a:schemeClr val="accent6">
                  <a:shade val="76000"/>
                </a:schemeClr>
              </a:solidFill>
              <a:ln w="19050">
                <a:solidFill>
                  <a:schemeClr val="lt1"/>
                </a:solidFill>
              </a:ln>
              <a:effectLst/>
            </c:spPr>
            <c:extLst>
              <c:ext xmlns:c16="http://schemas.microsoft.com/office/drawing/2014/chart" uri="{C3380CC4-5D6E-409C-BE32-E72D297353CC}">
                <c16:uniqueId val="{00000001-B32B-134A-A801-7520F651CC09}"/>
              </c:ext>
            </c:extLst>
          </c:dPt>
          <c:dPt>
            <c:idx val="1"/>
            <c:bubble3D val="0"/>
            <c:spPr>
              <a:solidFill>
                <a:srgbClr val="FF0000"/>
              </a:solidFill>
              <a:ln w="19050">
                <a:solidFill>
                  <a:schemeClr val="lt1"/>
                </a:solidFill>
              </a:ln>
              <a:effectLst/>
            </c:spPr>
            <c:extLst>
              <c:ext xmlns:c16="http://schemas.microsoft.com/office/drawing/2014/chart" uri="{C3380CC4-5D6E-409C-BE32-E72D297353CC}">
                <c16:uniqueId val="{00000003-B32B-134A-A801-7520F651CC09}"/>
              </c:ext>
            </c:extLst>
          </c:dPt>
          <c:dPt>
            <c:idx val="2"/>
            <c:bubble3D val="0"/>
            <c:spPr>
              <a:solidFill>
                <a:schemeClr val="accent4"/>
              </a:solidFill>
              <a:ln w="19050">
                <a:solidFill>
                  <a:schemeClr val="lt1"/>
                </a:solidFill>
              </a:ln>
              <a:effectLst/>
            </c:spPr>
            <c:extLst>
              <c:ext xmlns:c16="http://schemas.microsoft.com/office/drawing/2014/chart" uri="{C3380CC4-5D6E-409C-BE32-E72D297353CC}">
                <c16:uniqueId val="{00000005-B767-104E-B7A5-89FD165DEECE}"/>
              </c:ext>
            </c:extLst>
          </c:dPt>
          <c:dLbls>
            <c:dLbl>
              <c:idx val="0"/>
              <c:dLblPos val="ct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B32B-134A-A801-7520F651CC09}"/>
                </c:ext>
              </c:extLst>
            </c:dLbl>
            <c:dLbl>
              <c:idx val="1"/>
              <c:dLblPos val="ct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B32B-134A-A801-7520F651CC09}"/>
                </c:ext>
              </c:extLst>
            </c:dLbl>
            <c:dLbl>
              <c:idx val="2"/>
              <c:dLblPos val="ct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B767-104E-B7A5-89FD165DEECE}"/>
                </c:ext>
              </c:extLst>
            </c:dLbl>
            <c:spPr>
              <a:noFill/>
              <a:ln>
                <a:noFill/>
              </a:ln>
              <a:effectLst/>
            </c:spPr>
            <c:txPr>
              <a:bodyPr rot="0" spcFirstLastPara="1" vertOverflow="ellipsis" vert="horz" wrap="square" lIns="38100" tIns="19050" rIns="38100" bIns="19050" anchor="ctr" anchorCtr="1">
                <a:spAutoFit/>
              </a:bodyPr>
              <a:lstStyle/>
              <a:p>
                <a:pPr>
                  <a:defRPr sz="2000" b="0" i="0" u="none" strike="noStrike" kern="1200" baseline="0">
                    <a:solidFill>
                      <a:schemeClr val="tx1">
                        <a:lumMod val="75000"/>
                        <a:lumOff val="25000"/>
                      </a:schemeClr>
                    </a:solidFill>
                    <a:latin typeface="+mn-lt"/>
                    <a:ea typeface="+mn-ea"/>
                    <a:cs typeface="+mn-cs"/>
                  </a:defRPr>
                </a:pPr>
                <a:endParaRPr lang="es-CO"/>
              </a:p>
            </c:txPr>
            <c:dLblPos val="ctr"/>
            <c:showLegendKey val="0"/>
            <c:showVal val="1"/>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'2  Racionalización d'!$C$24:$C$26</c:f>
              <c:strCache>
                <c:ptCount val="3"/>
                <c:pt idx="0">
                  <c:v>Cumplió</c:v>
                </c:pt>
                <c:pt idx="1">
                  <c:v>Sin Defenir</c:v>
                </c:pt>
                <c:pt idx="2">
                  <c:v>En términos</c:v>
                </c:pt>
              </c:strCache>
            </c:strRef>
          </c:cat>
          <c:val>
            <c:numRef>
              <c:f>'2  Racionalización d'!$H$24:$H$26</c:f>
              <c:numCache>
                <c:formatCode>General</c:formatCode>
                <c:ptCount val="3"/>
                <c:pt idx="0">
                  <c:v>2</c:v>
                </c:pt>
                <c:pt idx="1">
                  <c:v>1</c:v>
                </c:pt>
                <c:pt idx="2">
                  <c:v>2</c:v>
                </c:pt>
              </c:numCache>
            </c:numRef>
          </c:val>
          <c:extLst>
            <c:ext xmlns:c16="http://schemas.microsoft.com/office/drawing/2014/chart" uri="{C3380CC4-5D6E-409C-BE32-E72D297353CC}">
              <c16:uniqueId val="{00000000-5F6A-D744-8DBF-DDB785C8EF66}"/>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1"/>
    <c:plotArea>
      <c:layout/>
      <c:pieChart>
        <c:varyColors val="1"/>
        <c:ser>
          <c:idx val="0"/>
          <c:order val="0"/>
          <c:dPt>
            <c:idx val="0"/>
            <c:bubble3D val="0"/>
            <c:spPr>
              <a:solidFill>
                <a:schemeClr val="accent6">
                  <a:shade val="65000"/>
                </a:schemeClr>
              </a:solidFill>
              <a:ln w="19050">
                <a:solidFill>
                  <a:schemeClr val="lt1"/>
                </a:solidFill>
              </a:ln>
              <a:effectLst/>
            </c:spPr>
            <c:extLst>
              <c:ext xmlns:c16="http://schemas.microsoft.com/office/drawing/2014/chart" uri="{C3380CC4-5D6E-409C-BE32-E72D297353CC}">
                <c16:uniqueId val="{00000003-9247-1744-A97E-AE3B3D6078AE}"/>
              </c:ext>
            </c:extLst>
          </c:dPt>
          <c:dPt>
            <c:idx val="1"/>
            <c:bubble3D val="0"/>
            <c:spPr>
              <a:solidFill>
                <a:schemeClr val="accent4"/>
              </a:solidFill>
              <a:ln w="19050">
                <a:solidFill>
                  <a:schemeClr val="lt1"/>
                </a:solidFill>
              </a:ln>
              <a:effectLst/>
            </c:spPr>
            <c:extLst>
              <c:ext xmlns:c16="http://schemas.microsoft.com/office/drawing/2014/chart" uri="{C3380CC4-5D6E-409C-BE32-E72D297353CC}">
                <c16:uniqueId val="{00000002-9247-1744-A97E-AE3B3D6078AE}"/>
              </c:ext>
            </c:extLst>
          </c:dPt>
          <c:dPt>
            <c:idx val="2"/>
            <c:bubble3D val="0"/>
            <c:spPr>
              <a:solidFill>
                <a:srgbClr val="FF0000"/>
              </a:solidFill>
              <a:ln w="19050">
                <a:solidFill>
                  <a:schemeClr val="lt1"/>
                </a:solidFill>
              </a:ln>
              <a:effectLst/>
            </c:spPr>
            <c:extLst>
              <c:ext xmlns:c16="http://schemas.microsoft.com/office/drawing/2014/chart" uri="{C3380CC4-5D6E-409C-BE32-E72D297353CC}">
                <c16:uniqueId val="{00000004-9247-1744-A97E-AE3B3D6078AE}"/>
              </c:ext>
            </c:extLst>
          </c:dPt>
          <c:dLbls>
            <c:dLbl>
              <c:idx val="0"/>
              <c:layout>
                <c:manualLayout>
                  <c:x val="-0.14288538932633421"/>
                  <c:y val="-0.18401296240495085"/>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9247-1744-A97E-AE3B3D6078AE}"/>
                </c:ext>
              </c:extLst>
            </c:dLbl>
            <c:dLbl>
              <c:idx val="1"/>
              <c:layout>
                <c:manualLayout>
                  <c:x val="0.1240336832895888"/>
                  <c:y val="0.12602278572319628"/>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9247-1744-A97E-AE3B3D6078AE}"/>
                </c:ext>
              </c:extLst>
            </c:dLbl>
            <c:dLbl>
              <c:idx val="2"/>
              <c:delete val="1"/>
              <c:extLst>
                <c:ext xmlns:c15="http://schemas.microsoft.com/office/drawing/2012/chart" uri="{CE6537A1-D6FC-4f65-9D91-7224C49458BB}"/>
                <c:ext xmlns:c16="http://schemas.microsoft.com/office/drawing/2014/chart" uri="{C3380CC4-5D6E-409C-BE32-E72D297353CC}">
                  <c16:uniqueId val="{00000004-9247-1744-A97E-AE3B3D6078AE}"/>
                </c:ext>
              </c:extLst>
            </c:dLbl>
            <c:spPr>
              <a:noFill/>
              <a:ln>
                <a:noFill/>
              </a:ln>
              <a:effectLst/>
            </c:spPr>
            <c:txPr>
              <a:bodyPr rot="0" spcFirstLastPara="1" vertOverflow="ellipsis" vert="horz" wrap="square" lIns="38100" tIns="19050" rIns="38100" bIns="19050" anchor="ctr" anchorCtr="1">
                <a:spAutoFit/>
              </a:bodyPr>
              <a:lstStyle/>
              <a:p>
                <a:pPr>
                  <a:defRPr sz="20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'3 Rendición de cuen'!$D$33:$F$33</c:f>
              <c:strCache>
                <c:ptCount val="3"/>
                <c:pt idx="0">
                  <c:v>Cumplió</c:v>
                </c:pt>
                <c:pt idx="1">
                  <c:v>En términos</c:v>
                </c:pt>
                <c:pt idx="2">
                  <c:v>Incumplido</c:v>
                </c:pt>
              </c:strCache>
            </c:strRef>
          </c:cat>
          <c:val>
            <c:numRef>
              <c:f>'3 Rendición de cuen'!$D$34:$F$34</c:f>
              <c:numCache>
                <c:formatCode>General</c:formatCode>
                <c:ptCount val="3"/>
                <c:pt idx="0">
                  <c:v>11</c:v>
                </c:pt>
                <c:pt idx="1">
                  <c:v>5</c:v>
                </c:pt>
                <c:pt idx="2">
                  <c:v>0</c:v>
                </c:pt>
              </c:numCache>
            </c:numRef>
          </c:val>
          <c:extLst>
            <c:ext xmlns:c16="http://schemas.microsoft.com/office/drawing/2014/chart" uri="{C3380CC4-5D6E-409C-BE32-E72D297353CC}">
              <c16:uniqueId val="{00000000-9247-1744-A97E-AE3B3D6078AE}"/>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1"/>
    <c:plotArea>
      <c:layout/>
      <c:pieChart>
        <c:varyColors val="1"/>
        <c:ser>
          <c:idx val="0"/>
          <c:order val="0"/>
          <c:dPt>
            <c:idx val="0"/>
            <c:bubble3D val="0"/>
            <c:spPr>
              <a:solidFill>
                <a:schemeClr val="accent4"/>
              </a:solidFill>
              <a:ln w="19050">
                <a:solidFill>
                  <a:schemeClr val="lt1"/>
                </a:solidFill>
              </a:ln>
              <a:effectLst/>
            </c:spPr>
            <c:extLst>
              <c:ext xmlns:c16="http://schemas.microsoft.com/office/drawing/2014/chart" uri="{C3380CC4-5D6E-409C-BE32-E72D297353CC}">
                <c16:uniqueId val="{00000003-0809-FF42-8E26-FBDC4E20558B}"/>
              </c:ext>
            </c:extLst>
          </c:dPt>
          <c:dPt>
            <c:idx val="1"/>
            <c:bubble3D val="0"/>
            <c:spPr>
              <a:solidFill>
                <a:schemeClr val="accent6">
                  <a:tint val="77000"/>
                </a:schemeClr>
              </a:solidFill>
              <a:ln w="19050">
                <a:solidFill>
                  <a:schemeClr val="lt1"/>
                </a:solidFill>
              </a:ln>
              <a:effectLst/>
            </c:spPr>
            <c:extLst>
              <c:ext xmlns:c16="http://schemas.microsoft.com/office/drawing/2014/chart" uri="{C3380CC4-5D6E-409C-BE32-E72D297353CC}">
                <c16:uniqueId val="{00000002-0809-FF42-8E26-FBDC4E20558B}"/>
              </c:ext>
            </c:extLst>
          </c:dPt>
          <c:dLbls>
            <c:dLbl>
              <c:idx val="0"/>
              <c:layout>
                <c:manualLayout>
                  <c:x val="-0.18506806930476552"/>
                  <c:y val="-5.9914358199122643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0809-FF42-8E26-FBDC4E20558B}"/>
                </c:ext>
              </c:extLst>
            </c:dLbl>
            <c:dLbl>
              <c:idx val="1"/>
              <c:layout>
                <c:manualLayout>
                  <c:x val="0.2233830981549263"/>
                  <c:y val="2.2726380335979374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0809-FF42-8E26-FBDC4E20558B}"/>
                </c:ext>
              </c:extLst>
            </c:dLbl>
            <c:spPr>
              <a:noFill/>
              <a:ln>
                <a:noFill/>
              </a:ln>
              <a:effectLst/>
            </c:spPr>
            <c:txPr>
              <a:bodyPr rot="0" spcFirstLastPara="1" vertOverflow="ellipsis" vert="horz" wrap="square" lIns="38100" tIns="19050" rIns="38100" bIns="19050" anchor="ctr" anchorCtr="1">
                <a:spAutoFit/>
              </a:bodyPr>
              <a:lstStyle/>
              <a:p>
                <a:pPr>
                  <a:defRPr sz="20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'4. Mecanismos para m'!$D$46:$E$46</c:f>
              <c:strCache>
                <c:ptCount val="2"/>
                <c:pt idx="0">
                  <c:v>Cumplió</c:v>
                </c:pt>
                <c:pt idx="1">
                  <c:v>En términos</c:v>
                </c:pt>
              </c:strCache>
            </c:strRef>
          </c:cat>
          <c:val>
            <c:numRef>
              <c:f>'4. Mecanismos para m'!$D$47:$E$47</c:f>
              <c:numCache>
                <c:formatCode>General</c:formatCode>
                <c:ptCount val="2"/>
                <c:pt idx="0">
                  <c:v>11</c:v>
                </c:pt>
                <c:pt idx="1">
                  <c:v>9</c:v>
                </c:pt>
              </c:numCache>
            </c:numRef>
          </c:val>
          <c:extLst>
            <c:ext xmlns:c16="http://schemas.microsoft.com/office/drawing/2014/chart" uri="{C3380CC4-5D6E-409C-BE32-E72D297353CC}">
              <c16:uniqueId val="{00000000-0809-FF42-8E26-FBDC4E20558B}"/>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1"/>
    <c:plotArea>
      <c:layout/>
      <c:pieChart>
        <c:varyColors val="1"/>
        <c:ser>
          <c:idx val="0"/>
          <c:order val="0"/>
          <c:dPt>
            <c:idx val="0"/>
            <c:bubble3D val="0"/>
            <c:spPr>
              <a:solidFill>
                <a:schemeClr val="accent4"/>
              </a:solidFill>
              <a:ln w="19050">
                <a:solidFill>
                  <a:schemeClr val="lt1"/>
                </a:solidFill>
              </a:ln>
              <a:effectLst/>
            </c:spPr>
            <c:extLst>
              <c:ext xmlns:c16="http://schemas.microsoft.com/office/drawing/2014/chart" uri="{C3380CC4-5D6E-409C-BE32-E72D297353CC}">
                <c16:uniqueId val="{00000003-13B8-204A-A63D-F2A671CA7272}"/>
              </c:ext>
            </c:extLst>
          </c:dPt>
          <c:dPt>
            <c:idx val="1"/>
            <c:bubble3D val="0"/>
            <c:spPr>
              <a:solidFill>
                <a:schemeClr val="accent6">
                  <a:tint val="77000"/>
                </a:schemeClr>
              </a:solidFill>
              <a:ln w="19050">
                <a:solidFill>
                  <a:schemeClr val="lt1"/>
                </a:solidFill>
              </a:ln>
              <a:effectLst/>
            </c:spPr>
            <c:extLst>
              <c:ext xmlns:c16="http://schemas.microsoft.com/office/drawing/2014/chart" uri="{C3380CC4-5D6E-409C-BE32-E72D297353CC}">
                <c16:uniqueId val="{00000002-13B8-204A-A63D-F2A671CA7272}"/>
              </c:ext>
            </c:extLst>
          </c:dPt>
          <c:dLbls>
            <c:dLbl>
              <c:idx val="0"/>
              <c:dLblPos val="ct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13B8-204A-A63D-F2A671CA7272}"/>
                </c:ext>
              </c:extLst>
            </c:dLbl>
            <c:dLbl>
              <c:idx val="1"/>
              <c:dLblPos val="ct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13B8-204A-A63D-F2A671CA7272}"/>
                </c:ext>
              </c:extLst>
            </c:dLbl>
            <c:spPr>
              <a:noFill/>
              <a:ln>
                <a:noFill/>
              </a:ln>
              <a:effectLst/>
            </c:spPr>
            <c:txPr>
              <a:bodyPr rot="0" spcFirstLastPara="1" vertOverflow="ellipsis" vert="horz" wrap="square" lIns="38100" tIns="19050" rIns="38100" bIns="19050" anchor="ctr" anchorCtr="1">
                <a:spAutoFit/>
              </a:bodyPr>
              <a:lstStyle/>
              <a:p>
                <a:pPr>
                  <a:defRPr sz="20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'5 Mecanismos para l'!$D$61:$E$61</c:f>
              <c:strCache>
                <c:ptCount val="2"/>
                <c:pt idx="0">
                  <c:v>Cumplió</c:v>
                </c:pt>
                <c:pt idx="1">
                  <c:v>En términos</c:v>
                </c:pt>
              </c:strCache>
            </c:strRef>
          </c:cat>
          <c:val>
            <c:numRef>
              <c:f>'5 Mecanismos para l'!$D$62:$E$62</c:f>
              <c:numCache>
                <c:formatCode>General</c:formatCode>
                <c:ptCount val="2"/>
                <c:pt idx="0">
                  <c:v>24</c:v>
                </c:pt>
                <c:pt idx="1">
                  <c:v>12</c:v>
                </c:pt>
              </c:numCache>
            </c:numRef>
          </c:val>
          <c:extLst>
            <c:ext xmlns:c16="http://schemas.microsoft.com/office/drawing/2014/chart" uri="{C3380CC4-5D6E-409C-BE32-E72D297353CC}">
              <c16:uniqueId val="{00000000-13B8-204A-A63D-F2A671CA7272}"/>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1"/>
    <c:plotArea>
      <c:layout/>
      <c:pieChart>
        <c:varyColors val="1"/>
        <c:ser>
          <c:idx val="0"/>
          <c:order val="0"/>
          <c:dPt>
            <c:idx val="0"/>
            <c:bubble3D val="0"/>
            <c:spPr>
              <a:solidFill>
                <a:schemeClr val="accent6">
                  <a:shade val="76000"/>
                </a:schemeClr>
              </a:solidFill>
              <a:ln w="19050">
                <a:solidFill>
                  <a:schemeClr val="lt1"/>
                </a:solidFill>
              </a:ln>
              <a:effectLst/>
            </c:spPr>
            <c:extLst>
              <c:ext xmlns:c16="http://schemas.microsoft.com/office/drawing/2014/chart" uri="{C3380CC4-5D6E-409C-BE32-E72D297353CC}">
                <c16:uniqueId val="{00000002-CD0D-BF4E-9D68-064FDF063ED5}"/>
              </c:ext>
            </c:extLst>
          </c:dPt>
          <c:dPt>
            <c:idx val="1"/>
            <c:bubble3D val="0"/>
            <c:spPr>
              <a:solidFill>
                <a:schemeClr val="accent4"/>
              </a:solidFill>
              <a:ln w="19050">
                <a:solidFill>
                  <a:schemeClr val="lt1"/>
                </a:solidFill>
              </a:ln>
              <a:effectLst/>
            </c:spPr>
            <c:extLst>
              <c:ext xmlns:c16="http://schemas.microsoft.com/office/drawing/2014/chart" uri="{C3380CC4-5D6E-409C-BE32-E72D297353CC}">
                <c16:uniqueId val="{00000003-CD0D-BF4E-9D68-064FDF063ED5}"/>
              </c:ext>
            </c:extLst>
          </c:dPt>
          <c:dLbls>
            <c:dLbl>
              <c:idx val="0"/>
              <c:dLblPos val="ct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CD0D-BF4E-9D68-064FDF063ED5}"/>
                </c:ext>
              </c:extLst>
            </c:dLbl>
            <c:dLbl>
              <c:idx val="1"/>
              <c:dLblPos val="ct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CD0D-BF4E-9D68-064FDF063ED5}"/>
                </c:ext>
              </c:extLst>
            </c:dLbl>
            <c:spPr>
              <a:noFill/>
              <a:ln>
                <a:noFill/>
              </a:ln>
              <a:effectLst/>
            </c:spPr>
            <c:txPr>
              <a:bodyPr rot="0" spcFirstLastPara="1" vertOverflow="ellipsis" vert="horz" wrap="square" lIns="38100" tIns="19050" rIns="38100" bIns="19050" anchor="ctr" anchorCtr="1">
                <a:spAutoFit/>
              </a:bodyPr>
              <a:lstStyle/>
              <a:p>
                <a:pPr>
                  <a:defRPr sz="20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s>
          <c:cat>
            <c:strRef>
              <c:f>'6. Iniciativas Adicio'!$G$21:$H$21</c:f>
              <c:strCache>
                <c:ptCount val="2"/>
                <c:pt idx="0">
                  <c:v>Cumplió</c:v>
                </c:pt>
                <c:pt idx="1">
                  <c:v>En terminos</c:v>
                </c:pt>
              </c:strCache>
            </c:strRef>
          </c:cat>
          <c:val>
            <c:numRef>
              <c:f>'6. Iniciativas Adicio'!$G$22:$H$22</c:f>
              <c:numCache>
                <c:formatCode>General</c:formatCode>
                <c:ptCount val="2"/>
                <c:pt idx="0">
                  <c:v>2</c:v>
                </c:pt>
                <c:pt idx="1">
                  <c:v>3</c:v>
                </c:pt>
              </c:numCache>
            </c:numRef>
          </c:val>
          <c:extLst>
            <c:ext xmlns:c16="http://schemas.microsoft.com/office/drawing/2014/chart" uri="{C3380CC4-5D6E-409C-BE32-E72D297353CC}">
              <c16:uniqueId val="{00000000-CD0D-BF4E-9D68-064FDF063ED5}"/>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1"/>
    <c:plotArea>
      <c:layout/>
      <c:pieChart>
        <c:varyColors val="1"/>
        <c:ser>
          <c:idx val="0"/>
          <c:order val="0"/>
          <c:dPt>
            <c:idx val="0"/>
            <c:bubble3D val="0"/>
            <c:spPr>
              <a:solidFill>
                <a:schemeClr val="accent6">
                  <a:shade val="58000"/>
                </a:schemeClr>
              </a:solidFill>
              <a:ln w="19050">
                <a:solidFill>
                  <a:schemeClr val="lt1"/>
                </a:solidFill>
              </a:ln>
              <a:effectLst/>
            </c:spPr>
            <c:extLst>
              <c:ext xmlns:c16="http://schemas.microsoft.com/office/drawing/2014/chart" uri="{C3380CC4-5D6E-409C-BE32-E72D297353CC}">
                <c16:uniqueId val="{00000002-1D19-5A4E-9B3F-1D2879898285}"/>
              </c:ext>
            </c:extLst>
          </c:dPt>
          <c:dPt>
            <c:idx val="1"/>
            <c:bubble3D val="0"/>
            <c:spPr>
              <a:solidFill>
                <a:schemeClr val="accent4"/>
              </a:solidFill>
              <a:ln w="19050">
                <a:solidFill>
                  <a:schemeClr val="lt1"/>
                </a:solidFill>
              </a:ln>
              <a:effectLst/>
            </c:spPr>
            <c:extLst>
              <c:ext xmlns:c16="http://schemas.microsoft.com/office/drawing/2014/chart" uri="{C3380CC4-5D6E-409C-BE32-E72D297353CC}">
                <c16:uniqueId val="{00000003-1D19-5A4E-9B3F-1D2879898285}"/>
              </c:ext>
            </c:extLst>
          </c:dPt>
          <c:dPt>
            <c:idx val="2"/>
            <c:bubble3D val="0"/>
            <c:spPr>
              <a:solidFill>
                <a:srgbClr val="00B0F0"/>
              </a:solidFill>
              <a:ln w="19050">
                <a:solidFill>
                  <a:schemeClr val="lt1"/>
                </a:solidFill>
              </a:ln>
              <a:effectLst/>
            </c:spPr>
            <c:extLst>
              <c:ext xmlns:c16="http://schemas.microsoft.com/office/drawing/2014/chart" uri="{C3380CC4-5D6E-409C-BE32-E72D297353CC}">
                <c16:uniqueId val="{00000004-1D19-5A4E-9B3F-1D2879898285}"/>
              </c:ext>
            </c:extLst>
          </c:dPt>
          <c:dPt>
            <c:idx val="3"/>
            <c:bubble3D val="0"/>
            <c:spPr>
              <a:solidFill>
                <a:srgbClr val="FF0000"/>
              </a:solidFill>
              <a:ln w="19050">
                <a:solidFill>
                  <a:schemeClr val="lt1"/>
                </a:solidFill>
              </a:ln>
              <a:effectLst/>
            </c:spPr>
            <c:extLst>
              <c:ext xmlns:c16="http://schemas.microsoft.com/office/drawing/2014/chart" uri="{C3380CC4-5D6E-409C-BE32-E72D297353CC}">
                <c16:uniqueId val="{00000005-1D19-5A4E-9B3F-1D2879898285}"/>
              </c:ext>
            </c:extLst>
          </c:dPt>
          <c:dLbls>
            <c:dLbl>
              <c:idx val="0"/>
              <c:layout>
                <c:manualLayout>
                  <c:x val="-0.1073248390291954"/>
                  <c:y val="-0.158157736102677"/>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1D19-5A4E-9B3F-1D2879898285}"/>
                </c:ext>
              </c:extLst>
            </c:dLbl>
            <c:dLbl>
              <c:idx val="1"/>
              <c:layout>
                <c:manualLayout>
                  <c:x val="0.12406166197928976"/>
                  <c:y val="8.4178483579452887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1D19-5A4E-9B3F-1D2879898285}"/>
                </c:ext>
              </c:extLst>
            </c:dLbl>
            <c:dLbl>
              <c:idx val="2"/>
              <c:delete val="1"/>
              <c:extLst>
                <c:ext xmlns:c15="http://schemas.microsoft.com/office/drawing/2012/chart" uri="{CE6537A1-D6FC-4f65-9D91-7224C49458BB}"/>
                <c:ext xmlns:c16="http://schemas.microsoft.com/office/drawing/2014/chart" uri="{C3380CC4-5D6E-409C-BE32-E72D297353CC}">
                  <c16:uniqueId val="{00000004-1D19-5A4E-9B3F-1D2879898285}"/>
                </c:ext>
              </c:extLst>
            </c:dLbl>
            <c:dLbl>
              <c:idx val="3"/>
              <c:layout>
                <c:manualLayout>
                  <c:x val="-7.7733452615359631E-3"/>
                  <c:y val="3.411414557912907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1D19-5A4E-9B3F-1D2879898285}"/>
                </c:ext>
              </c:extLst>
            </c:dLbl>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Torta!$D$4:$G$4</c:f>
              <c:strCache>
                <c:ptCount val="4"/>
                <c:pt idx="0">
                  <c:v>Actividad Cumplida</c:v>
                </c:pt>
                <c:pt idx="1">
                  <c:v>Actividad en términos</c:v>
                </c:pt>
                <c:pt idx="2">
                  <c:v>Actividad incumplida</c:v>
                </c:pt>
                <c:pt idx="3">
                  <c:v>No Definida</c:v>
                </c:pt>
              </c:strCache>
            </c:strRef>
          </c:cat>
          <c:val>
            <c:numRef>
              <c:f>Torta!$D$5:$G$5</c:f>
              <c:numCache>
                <c:formatCode>General</c:formatCode>
                <c:ptCount val="4"/>
                <c:pt idx="0">
                  <c:v>64</c:v>
                </c:pt>
                <c:pt idx="1">
                  <c:v>29</c:v>
                </c:pt>
                <c:pt idx="2">
                  <c:v>0</c:v>
                </c:pt>
                <c:pt idx="3">
                  <c:v>1</c:v>
                </c:pt>
              </c:numCache>
            </c:numRef>
          </c:val>
          <c:extLst>
            <c:ext xmlns:c16="http://schemas.microsoft.com/office/drawing/2014/chart" uri="{C3380CC4-5D6E-409C-BE32-E72D297353CC}">
              <c16:uniqueId val="{00000000-1D19-5A4E-9B3F-1D2879898285}"/>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withinLinearReversed" id="26">
  <a:schemeClr val="accent6"/>
</cs:colorStyle>
</file>

<file path=xl/charts/colors2.xml><?xml version="1.0" encoding="utf-8"?>
<cs:colorStyle xmlns:cs="http://schemas.microsoft.com/office/drawing/2012/chartStyle" xmlns:a="http://schemas.openxmlformats.org/drawingml/2006/main" meth="withinLinear" id="19">
  <a:schemeClr val="accent6"/>
</cs:colorStyle>
</file>

<file path=xl/charts/colors3.xml><?xml version="1.0" encoding="utf-8"?>
<cs:colorStyle xmlns:cs="http://schemas.microsoft.com/office/drawing/2012/chartStyle" xmlns:a="http://schemas.openxmlformats.org/drawingml/2006/main" meth="withinLinear" id="19">
  <a:schemeClr val="accent6"/>
</cs:colorStyle>
</file>

<file path=xl/charts/colors4.xml><?xml version="1.0" encoding="utf-8"?>
<cs:colorStyle xmlns:cs="http://schemas.microsoft.com/office/drawing/2012/chartStyle" xmlns:a="http://schemas.openxmlformats.org/drawingml/2006/main" meth="withinLinear" id="19">
  <a:schemeClr val="accent6"/>
</cs:colorStyle>
</file>

<file path=xl/charts/colors5.xml><?xml version="1.0" encoding="utf-8"?>
<cs:colorStyle xmlns:cs="http://schemas.microsoft.com/office/drawing/2012/chartStyle" xmlns:a="http://schemas.openxmlformats.org/drawingml/2006/main" meth="withinLinear" id="19">
  <a:schemeClr val="accent6"/>
</cs:colorStyle>
</file>

<file path=xl/charts/colors6.xml><?xml version="1.0" encoding="utf-8"?>
<cs:colorStyle xmlns:cs="http://schemas.microsoft.com/office/drawing/2012/chartStyle" xmlns:a="http://schemas.openxmlformats.org/drawingml/2006/main" meth="withinLinear" id="19">
  <a:schemeClr val="accent6"/>
</cs:colorStyle>
</file>

<file path=xl/charts/colors7.xml><?xml version="1.0" encoding="utf-8"?>
<cs:colorStyle xmlns:cs="http://schemas.microsoft.com/office/drawing/2012/chartStyle" xmlns:a="http://schemas.openxmlformats.org/drawingml/2006/main" meth="withinLinear" id="19">
  <a:schemeClr val="accent6"/>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xdr:from>
      <xdr:col>3</xdr:col>
      <xdr:colOff>1625330</xdr:colOff>
      <xdr:row>32</xdr:row>
      <xdr:rowOff>107815</xdr:rowOff>
    </xdr:from>
    <xdr:to>
      <xdr:col>5</xdr:col>
      <xdr:colOff>2144138</xdr:colOff>
      <xdr:row>48</xdr:row>
      <xdr:rowOff>40802</xdr:rowOff>
    </xdr:to>
    <xdr:graphicFrame macro="">
      <xdr:nvGraphicFramePr>
        <xdr:cNvPr id="2" name="Gráfico 1">
          <a:extLst>
            <a:ext uri="{FF2B5EF4-FFF2-40B4-BE49-F238E27FC236}">
              <a16:creationId xmlns:a16="http://schemas.microsoft.com/office/drawing/2014/main" id="{E00630E6-E94D-71DE-4AFB-8AA7C1A5836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2</xdr:col>
      <xdr:colOff>151280</xdr:colOff>
      <xdr:row>28</xdr:row>
      <xdr:rowOff>94503</xdr:rowOff>
    </xdr:from>
    <xdr:to>
      <xdr:col>4</xdr:col>
      <xdr:colOff>763868</xdr:colOff>
      <xdr:row>43</xdr:row>
      <xdr:rowOff>176306</xdr:rowOff>
    </xdr:to>
    <xdr:graphicFrame macro="">
      <xdr:nvGraphicFramePr>
        <xdr:cNvPr id="5" name="Gráfico 4">
          <a:extLst>
            <a:ext uri="{FF2B5EF4-FFF2-40B4-BE49-F238E27FC236}">
              <a16:creationId xmlns:a16="http://schemas.microsoft.com/office/drawing/2014/main" id="{DA21F7BE-8ED6-C660-4C4E-2847F8C4E2B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3</xdr:col>
      <xdr:colOff>1390650</xdr:colOff>
      <xdr:row>35</xdr:row>
      <xdr:rowOff>25400</xdr:rowOff>
    </xdr:from>
    <xdr:to>
      <xdr:col>5</xdr:col>
      <xdr:colOff>1517650</xdr:colOff>
      <xdr:row>50</xdr:row>
      <xdr:rowOff>101600</xdr:rowOff>
    </xdr:to>
    <xdr:graphicFrame macro="">
      <xdr:nvGraphicFramePr>
        <xdr:cNvPr id="13" name="Gráfico 12">
          <a:extLst>
            <a:ext uri="{FF2B5EF4-FFF2-40B4-BE49-F238E27FC236}">
              <a16:creationId xmlns:a16="http://schemas.microsoft.com/office/drawing/2014/main" id="{A281FA1A-8F17-0F36-78A3-ADBE3D9AEC2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60</xdr:row>
      <xdr:rowOff>0</xdr:rowOff>
    </xdr:from>
    <xdr:to>
      <xdr:col>6</xdr:col>
      <xdr:colOff>3009093</xdr:colOff>
      <xdr:row>70</xdr:row>
      <xdr:rowOff>77756</xdr:rowOff>
    </xdr:to>
    <xdr:pic>
      <xdr:nvPicPr>
        <xdr:cNvPr id="2" name="Imagen 1">
          <a:extLst>
            <a:ext uri="{FF2B5EF4-FFF2-40B4-BE49-F238E27FC236}">
              <a16:creationId xmlns:a16="http://schemas.microsoft.com/office/drawing/2014/main" id="{5BBC6048-5D8A-B879-6A96-1917B7FE6470}"/>
            </a:ext>
          </a:extLst>
        </xdr:cNvPr>
        <xdr:cNvPicPr>
          <a:picLocks noChangeAspect="1"/>
        </xdr:cNvPicPr>
      </xdr:nvPicPr>
      <xdr:blipFill>
        <a:blip xmlns:r="http://schemas.openxmlformats.org/officeDocument/2006/relationships" r:embed="rId2"/>
        <a:stretch>
          <a:fillRect/>
        </a:stretch>
      </xdr:blipFill>
      <xdr:spPr>
        <a:xfrm>
          <a:off x="1334796" y="42856020"/>
          <a:ext cx="12391542" cy="189204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2</xdr:col>
      <xdr:colOff>1111520</xdr:colOff>
      <xdr:row>51</xdr:row>
      <xdr:rowOff>12375</xdr:rowOff>
    </xdr:from>
    <xdr:to>
      <xdr:col>5</xdr:col>
      <xdr:colOff>998632</xdr:colOff>
      <xdr:row>72</xdr:row>
      <xdr:rowOff>32564</xdr:rowOff>
    </xdr:to>
    <xdr:graphicFrame macro="">
      <xdr:nvGraphicFramePr>
        <xdr:cNvPr id="3" name="Gráfico 2">
          <a:extLst>
            <a:ext uri="{FF2B5EF4-FFF2-40B4-BE49-F238E27FC236}">
              <a16:creationId xmlns:a16="http://schemas.microsoft.com/office/drawing/2014/main" id="{CA9BA882-1E0B-82D4-B515-CEEA4D7D942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2</xdr:col>
      <xdr:colOff>806685</xdr:colOff>
      <xdr:row>64</xdr:row>
      <xdr:rowOff>145344</xdr:rowOff>
    </xdr:from>
    <xdr:to>
      <xdr:col>4</xdr:col>
      <xdr:colOff>616185</xdr:colOff>
      <xdr:row>80</xdr:row>
      <xdr:rowOff>66322</xdr:rowOff>
    </xdr:to>
    <xdr:graphicFrame macro="">
      <xdr:nvGraphicFramePr>
        <xdr:cNvPr id="2" name="Gráfico 1">
          <a:extLst>
            <a:ext uri="{FF2B5EF4-FFF2-40B4-BE49-F238E27FC236}">
              <a16:creationId xmlns:a16="http://schemas.microsoft.com/office/drawing/2014/main" id="{12AF10EC-7528-5E33-605B-B92047C8ABE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5</xdr:col>
      <xdr:colOff>1121150</xdr:colOff>
      <xdr:row>26</xdr:row>
      <xdr:rowOff>103239</xdr:rowOff>
    </xdr:from>
    <xdr:to>
      <xdr:col>7</xdr:col>
      <xdr:colOff>367343</xdr:colOff>
      <xdr:row>42</xdr:row>
      <xdr:rowOff>6009</xdr:rowOff>
    </xdr:to>
    <xdr:graphicFrame macro="">
      <xdr:nvGraphicFramePr>
        <xdr:cNvPr id="2" name="Gráfico 1">
          <a:extLst>
            <a:ext uri="{FF2B5EF4-FFF2-40B4-BE49-F238E27FC236}">
              <a16:creationId xmlns:a16="http://schemas.microsoft.com/office/drawing/2014/main" id="{AD657FA2-4937-DFB8-53BB-ACC906ACEE3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6</xdr:col>
      <xdr:colOff>742950</xdr:colOff>
      <xdr:row>10</xdr:row>
      <xdr:rowOff>88900</xdr:rowOff>
    </xdr:from>
    <xdr:to>
      <xdr:col>12</xdr:col>
      <xdr:colOff>361950</xdr:colOff>
      <xdr:row>25</xdr:row>
      <xdr:rowOff>165100</xdr:rowOff>
    </xdr:to>
    <xdr:graphicFrame macro="">
      <xdr:nvGraphicFramePr>
        <xdr:cNvPr id="2" name="Gráfico 1">
          <a:extLst>
            <a:ext uri="{FF2B5EF4-FFF2-40B4-BE49-F238E27FC236}">
              <a16:creationId xmlns:a16="http://schemas.microsoft.com/office/drawing/2014/main" id="{71147188-061E-7684-C63E-BBD0A5BFAF4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453A1E-C1E5-1D44-8122-8CDA4371CEE2}">
  <dimension ref="A1:AB31"/>
  <sheetViews>
    <sheetView topLeftCell="A13" zoomScaleNormal="130" workbookViewId="0">
      <selection activeCell="F22" sqref="F22"/>
    </sheetView>
  </sheetViews>
  <sheetFormatPr baseColWidth="10" defaultColWidth="11.5" defaultRowHeight="14"/>
  <cols>
    <col min="1" max="1" width="17.5" style="1" customWidth="1"/>
    <col min="2" max="2" width="26.5" style="1" customWidth="1"/>
    <col min="3" max="3" width="14.1640625" style="1" customWidth="1"/>
    <col min="4" max="4" width="40.6640625" style="1" customWidth="1"/>
    <col min="5" max="5" width="12.6640625" style="1" customWidth="1"/>
    <col min="6" max="6" width="41" style="1" customWidth="1"/>
    <col min="7" max="7" width="40.6640625" style="1" customWidth="1"/>
    <col min="8" max="8" width="19.33203125" style="1" customWidth="1"/>
    <col min="9" max="9" width="7.5" style="1" customWidth="1"/>
    <col min="10" max="12" width="7" style="1" customWidth="1"/>
    <col min="13" max="15" width="7" style="73" customWidth="1"/>
    <col min="16" max="16" width="6.1640625" style="73" customWidth="1"/>
    <col min="17" max="17" width="21.1640625" style="1" customWidth="1"/>
    <col min="18" max="18" width="23.83203125" style="1" customWidth="1"/>
    <col min="19" max="19" width="21.33203125" style="1" customWidth="1"/>
    <col min="20" max="20" width="24.6640625" style="1" customWidth="1"/>
    <col min="21" max="21" width="9.1640625" style="1" bestFit="1" customWidth="1"/>
    <col min="22" max="22" width="12.83203125" style="1" customWidth="1"/>
    <col min="23" max="23" width="41.1640625" style="1" customWidth="1"/>
    <col min="24" max="24" width="35.6640625" style="1" customWidth="1"/>
    <col min="25" max="26" width="11.5" style="1"/>
    <col min="27" max="27" width="45" style="1" customWidth="1"/>
    <col min="28" max="16384" width="11.5" style="1"/>
  </cols>
  <sheetData>
    <row r="1" spans="1:28" s="2" customFormat="1" ht="18">
      <c r="A1" s="77" t="s">
        <v>0</v>
      </c>
      <c r="B1" s="77" t="s">
        <v>1</v>
      </c>
      <c r="C1" s="77" t="s">
        <v>2</v>
      </c>
      <c r="D1" s="77" t="s">
        <v>3</v>
      </c>
      <c r="E1" s="77" t="s">
        <v>4</v>
      </c>
      <c r="F1" s="77" t="s">
        <v>5</v>
      </c>
      <c r="G1" s="77" t="s">
        <v>6</v>
      </c>
      <c r="H1" s="77" t="s">
        <v>7</v>
      </c>
      <c r="I1" s="88" t="s">
        <v>8</v>
      </c>
      <c r="J1" s="89"/>
      <c r="K1" s="89"/>
      <c r="L1" s="89"/>
      <c r="M1" s="89"/>
      <c r="N1" s="89"/>
      <c r="O1" s="89"/>
      <c r="P1" s="89"/>
      <c r="Q1" s="89"/>
      <c r="R1" s="89"/>
      <c r="S1" s="89"/>
      <c r="T1" s="90"/>
      <c r="U1" s="83" t="s">
        <v>552</v>
      </c>
      <c r="V1" s="84"/>
      <c r="W1" s="85"/>
      <c r="X1" s="37"/>
      <c r="Y1" s="83" t="s">
        <v>445</v>
      </c>
      <c r="Z1" s="84"/>
      <c r="AA1" s="85"/>
      <c r="AB1" s="38"/>
    </row>
    <row r="2" spans="1:28" s="2" customFormat="1" ht="63" customHeight="1">
      <c r="A2" s="78"/>
      <c r="B2" s="78"/>
      <c r="C2" s="78"/>
      <c r="D2" s="78"/>
      <c r="E2" s="78"/>
      <c r="F2" s="78"/>
      <c r="G2" s="78"/>
      <c r="H2" s="78"/>
      <c r="I2" s="3" t="s">
        <v>9</v>
      </c>
      <c r="J2" s="3" t="s">
        <v>10</v>
      </c>
      <c r="K2" s="3" t="s">
        <v>11</v>
      </c>
      <c r="L2" s="3" t="s">
        <v>12</v>
      </c>
      <c r="M2" s="67" t="s">
        <v>13</v>
      </c>
      <c r="N2" s="67" t="s">
        <v>14</v>
      </c>
      <c r="O2" s="67" t="s">
        <v>15</v>
      </c>
      <c r="P2" s="67" t="s">
        <v>16</v>
      </c>
      <c r="Q2" s="3" t="s">
        <v>17</v>
      </c>
      <c r="R2" s="3" t="s">
        <v>18</v>
      </c>
      <c r="S2" s="3" t="s">
        <v>19</v>
      </c>
      <c r="T2" s="3" t="s">
        <v>20</v>
      </c>
      <c r="U2" s="3" t="s">
        <v>414</v>
      </c>
      <c r="V2" s="3" t="s">
        <v>418</v>
      </c>
      <c r="W2" s="3" t="s">
        <v>415</v>
      </c>
      <c r="X2" s="3" t="s">
        <v>421</v>
      </c>
      <c r="Y2" s="3" t="s">
        <v>414</v>
      </c>
      <c r="Z2" s="3" t="s">
        <v>418</v>
      </c>
      <c r="AA2" s="3" t="s">
        <v>415</v>
      </c>
      <c r="AB2" s="3" t="s">
        <v>448</v>
      </c>
    </row>
    <row r="3" spans="1:28" s="2" customFormat="1" ht="205.5" customHeight="1">
      <c r="A3" s="79" t="s">
        <v>21</v>
      </c>
      <c r="B3" s="81" t="s">
        <v>22</v>
      </c>
      <c r="C3" s="4" t="s">
        <v>23</v>
      </c>
      <c r="D3" s="46" t="s">
        <v>24</v>
      </c>
      <c r="E3" s="46">
        <v>1</v>
      </c>
      <c r="F3" s="46" t="s">
        <v>25</v>
      </c>
      <c r="G3" s="46" t="s">
        <v>26</v>
      </c>
      <c r="H3" s="46" t="s">
        <v>27</v>
      </c>
      <c r="I3" s="46"/>
      <c r="J3" s="46"/>
      <c r="K3" s="46"/>
      <c r="L3" s="46"/>
      <c r="M3" s="32">
        <v>1</v>
      </c>
      <c r="N3" s="32"/>
      <c r="O3" s="32"/>
      <c r="P3" s="32"/>
      <c r="Q3" s="46"/>
      <c r="R3" s="46"/>
      <c r="S3" s="46"/>
      <c r="T3" s="46"/>
      <c r="U3" s="46" t="s">
        <v>423</v>
      </c>
      <c r="V3" s="46" t="s">
        <v>449</v>
      </c>
      <c r="W3" s="46" t="str">
        <f>F3&amp;" su producto:"&amp;G3&amp;", responble :"&amp;H3&amp;" ,tiene como meta:"&amp;E3&amp;" "&amp;V3&amp;" ,enviaron el soporte correspondiente"</f>
        <v>Informe de Mapa de Riesgos de Corrupción su producto:Numero de Informes publicados / Numero de Informes programados, responble :Oficina de Control Interno ,tiene como meta:1 NO ,enviaron el soporte correspondiente</v>
      </c>
      <c r="X3" s="56" t="s">
        <v>450</v>
      </c>
      <c r="Y3" s="46" t="s">
        <v>423</v>
      </c>
      <c r="Z3" s="46" t="s">
        <v>449</v>
      </c>
      <c r="AA3" s="54" t="s">
        <v>531</v>
      </c>
      <c r="AB3" s="12">
        <v>1</v>
      </c>
    </row>
    <row r="4" spans="1:28" s="2" customFormat="1" ht="265.5" customHeight="1">
      <c r="A4" s="80"/>
      <c r="B4" s="82"/>
      <c r="C4" s="4" t="s">
        <v>28</v>
      </c>
      <c r="D4" s="46" t="s">
        <v>29</v>
      </c>
      <c r="E4" s="46">
        <v>2</v>
      </c>
      <c r="F4" s="46" t="s">
        <v>30</v>
      </c>
      <c r="G4" s="46" t="s">
        <v>31</v>
      </c>
      <c r="H4" s="46" t="s">
        <v>32</v>
      </c>
      <c r="I4" s="46"/>
      <c r="J4" s="46"/>
      <c r="K4" s="46">
        <v>1</v>
      </c>
      <c r="L4" s="46"/>
      <c r="M4" s="32"/>
      <c r="N4" s="32">
        <v>1</v>
      </c>
      <c r="O4" s="32"/>
      <c r="P4" s="32"/>
      <c r="Q4" s="46"/>
      <c r="R4" s="46"/>
      <c r="S4" s="46"/>
      <c r="T4" s="46"/>
      <c r="U4" s="46" t="s">
        <v>422</v>
      </c>
      <c r="V4" s="46" t="s">
        <v>419</v>
      </c>
      <c r="W4" s="46" t="str">
        <f t="shared" ref="W4:W14" si="0">F4&amp;" su producto:"&amp;G4&amp;", responble :"&amp;H4&amp;" ,tiene como meta:"&amp;E4&amp;" "&amp;V4&amp;" ,enviaron el soporte correspondiente"</f>
        <v>Socializaciones realizadas. su producto:Registros de socializaciones realizadas., responble :Oficina de Planeación ,tiene como meta:2 Si ,enviaron el soporte correspondiente</v>
      </c>
      <c r="X4" s="46" t="s">
        <v>494</v>
      </c>
      <c r="Y4" s="46" t="s">
        <v>453</v>
      </c>
      <c r="Z4" s="46" t="s">
        <v>454</v>
      </c>
      <c r="AA4" s="54" t="s">
        <v>565</v>
      </c>
      <c r="AB4" s="12">
        <v>1</v>
      </c>
    </row>
    <row r="5" spans="1:28" ht="200" customHeight="1">
      <c r="A5" s="80"/>
      <c r="B5" s="81" t="s">
        <v>33</v>
      </c>
      <c r="C5" s="4" t="s">
        <v>34</v>
      </c>
      <c r="D5" s="46" t="s">
        <v>35</v>
      </c>
      <c r="E5" s="46">
        <v>1</v>
      </c>
      <c r="F5" s="46" t="s">
        <v>36</v>
      </c>
      <c r="G5" s="46" t="s">
        <v>37</v>
      </c>
      <c r="H5" s="7" t="s">
        <v>38</v>
      </c>
      <c r="I5" s="46">
        <v>1</v>
      </c>
      <c r="J5" s="46"/>
      <c r="K5" s="46"/>
      <c r="L5" s="46"/>
      <c r="M5" s="32"/>
      <c r="N5" s="32"/>
      <c r="O5" s="32"/>
      <c r="P5" s="32"/>
      <c r="Q5" s="46"/>
      <c r="R5" s="46"/>
      <c r="S5" s="46"/>
      <c r="T5" s="46"/>
      <c r="U5" s="46" t="s">
        <v>422</v>
      </c>
      <c r="V5" s="46" t="s">
        <v>419</v>
      </c>
      <c r="W5" s="46" t="str">
        <f t="shared" si="0"/>
        <v>Documento de solicitud de aprobación de versión 1 del Mapa de Riesgos de Corrupción vigencia 2022. su producto:Numero  de Documento de solicitud de aprobación de versión 1 del Mapa de Riesgos de Corrupción vigencia 2022 elaborado. / Numero de documentos programados , responble :Oficina del Inspector de la Gestión de Tierras ,tiene como meta:1 Si ,enviaron el soporte correspondiente</v>
      </c>
      <c r="X5" s="46" t="s">
        <v>474</v>
      </c>
      <c r="Y5" s="46" t="s">
        <v>453</v>
      </c>
      <c r="Z5" s="46" t="s">
        <v>454</v>
      </c>
      <c r="AA5" s="46" t="s">
        <v>475</v>
      </c>
      <c r="AB5" s="12">
        <v>1</v>
      </c>
    </row>
    <row r="6" spans="1:28" s="2" customFormat="1" ht="222" customHeight="1">
      <c r="A6" s="80"/>
      <c r="B6" s="82"/>
      <c r="C6" s="4" t="s">
        <v>39</v>
      </c>
      <c r="D6" s="46" t="s">
        <v>40</v>
      </c>
      <c r="E6" s="46">
        <v>1</v>
      </c>
      <c r="F6" s="46" t="s">
        <v>41</v>
      </c>
      <c r="G6" s="46" t="s">
        <v>42</v>
      </c>
      <c r="H6" s="46" t="s">
        <v>38</v>
      </c>
      <c r="I6" s="46"/>
      <c r="J6" s="46"/>
      <c r="K6" s="46"/>
      <c r="L6" s="46"/>
      <c r="M6" s="32"/>
      <c r="N6" s="32"/>
      <c r="O6" s="32">
        <v>1</v>
      </c>
      <c r="P6" s="32"/>
      <c r="Q6" s="46"/>
      <c r="R6" s="46"/>
      <c r="S6" s="46"/>
      <c r="T6" s="46"/>
      <c r="U6" s="46" t="s">
        <v>423</v>
      </c>
      <c r="V6" s="46"/>
      <c r="W6" s="46" t="str">
        <f t="shared" si="0"/>
        <v>Documento de solicitud de aprobación de modificaciones a la versión 1 del Mapa de Riesgos de Corrupción vigencia 2022. su producto:Numero  de Documento de solicitud de aprobación de modificaciones a la versión 1 del Mapa de Riesgos de Corrupción vigencia 2022 elaborado / Numero de documentos programados , responble :Oficina del Inspector de la Gestión de Tierras ,tiene como meta:1  ,enviaron el soporte correspondiente</v>
      </c>
      <c r="X6" s="54" t="s">
        <v>476</v>
      </c>
      <c r="Y6" s="46" t="s">
        <v>453</v>
      </c>
      <c r="Z6" s="46" t="s">
        <v>454</v>
      </c>
      <c r="AA6" s="46" t="s">
        <v>522</v>
      </c>
      <c r="AB6" s="12">
        <v>1</v>
      </c>
    </row>
    <row r="7" spans="1:28" ht="193" customHeight="1">
      <c r="A7" s="80"/>
      <c r="B7" s="81" t="s">
        <v>43</v>
      </c>
      <c r="C7" s="4" t="s">
        <v>44</v>
      </c>
      <c r="D7" s="46" t="s">
        <v>45</v>
      </c>
      <c r="E7" s="46">
        <v>1</v>
      </c>
      <c r="F7" s="46" t="s">
        <v>46</v>
      </c>
      <c r="G7" s="46" t="s">
        <v>47</v>
      </c>
      <c r="H7" s="7" t="s">
        <v>38</v>
      </c>
      <c r="I7" s="46">
        <v>1</v>
      </c>
      <c r="J7" s="46"/>
      <c r="K7" s="46"/>
      <c r="L7" s="46"/>
      <c r="M7" s="32"/>
      <c r="N7" s="32"/>
      <c r="O7" s="32"/>
      <c r="P7" s="32"/>
      <c r="Q7" s="46"/>
      <c r="R7" s="46"/>
      <c r="S7" s="46"/>
      <c r="T7" s="46"/>
      <c r="U7" s="46" t="s">
        <v>422</v>
      </c>
      <c r="V7" s="46" t="s">
        <v>419</v>
      </c>
      <c r="W7" s="46" t="str">
        <f t="shared" si="0"/>
        <v>Documento borrador de Mapa de Riesgos de Corrupción vigencia 2022. su producto:Numero  de Documento borrador de Mapa de Riesgos de Corrupción vigencia 2022 publicado / Numero de documentos que deben ser  publicados programados , responble :Oficina del Inspector de la Gestión de Tierras ,tiene como meta:1 Si ,enviaron el soporte correspondiente</v>
      </c>
      <c r="X7" s="46" t="s">
        <v>474</v>
      </c>
      <c r="Y7" s="46" t="s">
        <v>453</v>
      </c>
      <c r="Z7" s="46" t="s">
        <v>454</v>
      </c>
      <c r="AA7" s="54" t="s">
        <v>523</v>
      </c>
      <c r="AB7" s="12">
        <v>1</v>
      </c>
    </row>
    <row r="8" spans="1:28" s="2" customFormat="1" ht="195" customHeight="1">
      <c r="A8" s="80"/>
      <c r="B8" s="82"/>
      <c r="C8" s="4" t="s">
        <v>48</v>
      </c>
      <c r="D8" s="46" t="s">
        <v>49</v>
      </c>
      <c r="E8" s="46">
        <v>1</v>
      </c>
      <c r="F8" s="46" t="s">
        <v>50</v>
      </c>
      <c r="G8" s="46" t="s">
        <v>51</v>
      </c>
      <c r="H8" s="7" t="s">
        <v>38</v>
      </c>
      <c r="I8" s="46">
        <v>1</v>
      </c>
      <c r="J8" s="46"/>
      <c r="K8" s="46"/>
      <c r="L8" s="46"/>
      <c r="M8" s="32"/>
      <c r="N8" s="32"/>
      <c r="O8" s="32"/>
      <c r="P8" s="32"/>
      <c r="Q8" s="46"/>
      <c r="R8" s="46"/>
      <c r="S8" s="46"/>
      <c r="T8" s="46"/>
      <c r="U8" s="46" t="s">
        <v>422</v>
      </c>
      <c r="V8" s="46" t="s">
        <v>419</v>
      </c>
      <c r="W8" s="46" t="str">
        <f t="shared" si="0"/>
        <v>Solicitud de publicación de versión 1 del Mapa de Riesgos de Corrupción vigencia 2022. su producto:Número de solicitudes de publicación de versión 1 Mapa de Riesgos de Corrupción realizadas / Número de solicitudes de publicación programadas, responble :Oficina del Inspector de la Gestión de Tierras ,tiene como meta:1 Si ,enviaron el soporte correspondiente</v>
      </c>
      <c r="X8" s="46" t="s">
        <v>474</v>
      </c>
      <c r="Y8" s="46" t="s">
        <v>453</v>
      </c>
      <c r="Z8" s="46" t="s">
        <v>454</v>
      </c>
      <c r="AA8" s="54" t="s">
        <v>477</v>
      </c>
      <c r="AB8" s="12">
        <v>1</v>
      </c>
    </row>
    <row r="9" spans="1:28" s="2" customFormat="1" ht="75">
      <c r="A9" s="80"/>
      <c r="B9" s="82"/>
      <c r="C9" s="4" t="s">
        <v>52</v>
      </c>
      <c r="D9" s="46" t="s">
        <v>53</v>
      </c>
      <c r="E9" s="46">
        <v>1</v>
      </c>
      <c r="F9" s="46" t="s">
        <v>54</v>
      </c>
      <c r="G9" s="46" t="s">
        <v>55</v>
      </c>
      <c r="H9" s="46" t="s">
        <v>38</v>
      </c>
      <c r="I9" s="46"/>
      <c r="J9" s="46"/>
      <c r="K9" s="46">
        <v>1</v>
      </c>
      <c r="L9" s="46"/>
      <c r="M9" s="32"/>
      <c r="N9" s="32"/>
      <c r="O9" s="32"/>
      <c r="P9" s="32"/>
      <c r="Q9" s="46"/>
      <c r="R9" s="46"/>
      <c r="S9" s="46"/>
      <c r="T9" s="46"/>
      <c r="U9" s="46" t="s">
        <v>422</v>
      </c>
      <c r="V9" s="46" t="s">
        <v>419</v>
      </c>
      <c r="W9" s="46" t="str">
        <f t="shared" si="0"/>
        <v>Sesiones de socialización su producto:Numero  de sesiones de socialización realizadas / Numero de sesiones programadas , responble :Oficina del Inspector de la Gestión de Tierras ,tiene como meta:1 Si ,enviaron el soporte correspondiente</v>
      </c>
      <c r="X9" s="46" t="s">
        <v>478</v>
      </c>
      <c r="Y9" s="46" t="s">
        <v>453</v>
      </c>
      <c r="Z9" s="46" t="s">
        <v>454</v>
      </c>
      <c r="AA9" s="54" t="s">
        <v>524</v>
      </c>
      <c r="AB9" s="57">
        <v>1</v>
      </c>
    </row>
    <row r="10" spans="1:28" s="2" customFormat="1" ht="105">
      <c r="A10" s="80"/>
      <c r="B10" s="82"/>
      <c r="C10" s="4" t="s">
        <v>56</v>
      </c>
      <c r="D10" s="46" t="s">
        <v>57</v>
      </c>
      <c r="E10" s="46">
        <v>1</v>
      </c>
      <c r="F10" s="46" t="s">
        <v>58</v>
      </c>
      <c r="G10" s="46" t="s">
        <v>59</v>
      </c>
      <c r="H10" s="46" t="s">
        <v>38</v>
      </c>
      <c r="I10" s="46"/>
      <c r="J10" s="46"/>
      <c r="K10" s="46">
        <v>1</v>
      </c>
      <c r="L10" s="46"/>
      <c r="M10" s="32"/>
      <c r="N10" s="32"/>
      <c r="O10" s="32"/>
      <c r="P10" s="32"/>
      <c r="Q10" s="46"/>
      <c r="R10" s="46"/>
      <c r="S10" s="46"/>
      <c r="T10" s="46"/>
      <c r="U10" s="46" t="s">
        <v>422</v>
      </c>
      <c r="V10" s="46" t="s">
        <v>419</v>
      </c>
      <c r="W10" s="46" t="str">
        <f t="shared" si="0"/>
        <v>Pieza comunicativa su producto:Numero de piezas comunicativas elaboradas / Numero de piezas comunicativas programadas , responble :Oficina del Inspector de la Gestión de Tierras ,tiene como meta:1 Si ,enviaron el soporte correspondiente</v>
      </c>
      <c r="X10" s="46" t="s">
        <v>478</v>
      </c>
      <c r="Y10" s="46" t="s">
        <v>453</v>
      </c>
      <c r="Z10" s="46" t="s">
        <v>454</v>
      </c>
      <c r="AA10" s="54" t="s">
        <v>525</v>
      </c>
      <c r="AB10" s="57">
        <v>1</v>
      </c>
    </row>
    <row r="11" spans="1:28" ht="210">
      <c r="A11" s="80"/>
      <c r="B11" s="81" t="s">
        <v>60</v>
      </c>
      <c r="C11" s="4" t="s">
        <v>61</v>
      </c>
      <c r="D11" s="46" t="s">
        <v>62</v>
      </c>
      <c r="E11" s="46">
        <v>6</v>
      </c>
      <c r="F11" s="46" t="s">
        <v>63</v>
      </c>
      <c r="G11" s="46" t="s">
        <v>64</v>
      </c>
      <c r="H11" s="46" t="s">
        <v>38</v>
      </c>
      <c r="I11" s="46"/>
      <c r="J11" s="46"/>
      <c r="K11" s="46"/>
      <c r="L11" s="46">
        <v>2</v>
      </c>
      <c r="M11" s="32"/>
      <c r="N11" s="32"/>
      <c r="O11" s="32"/>
      <c r="P11" s="32">
        <v>2</v>
      </c>
      <c r="Q11" s="46"/>
      <c r="R11" s="46"/>
      <c r="S11" s="46"/>
      <c r="T11" s="46">
        <v>2</v>
      </c>
      <c r="U11" s="46" t="s">
        <v>422</v>
      </c>
      <c r="V11" s="46" t="s">
        <v>419</v>
      </c>
      <c r="W11" s="46" t="str">
        <f t="shared" si="0"/>
        <v>Informe de monitoreo su producto:Numero  de informe de monitoreo realizado / Número  de informes  de monitoreo programados , responble :Oficina del Inspector de la Gestión de Tierras ,tiene como meta:6 Si ,enviaron el soporte correspondiente</v>
      </c>
      <c r="X11" s="54" t="s">
        <v>479</v>
      </c>
      <c r="Y11" s="46" t="s">
        <v>453</v>
      </c>
      <c r="Z11" s="46" t="s">
        <v>454</v>
      </c>
      <c r="AA11" s="46" t="s">
        <v>526</v>
      </c>
      <c r="AB11" s="12">
        <v>0.67</v>
      </c>
    </row>
    <row r="12" spans="1:28" s="2" customFormat="1" ht="185" customHeight="1">
      <c r="A12" s="80"/>
      <c r="B12" s="82"/>
      <c r="C12" s="4" t="s">
        <v>65</v>
      </c>
      <c r="D12" s="46" t="s">
        <v>66</v>
      </c>
      <c r="E12" s="46">
        <v>10</v>
      </c>
      <c r="F12" s="46" t="s">
        <v>67</v>
      </c>
      <c r="G12" s="46" t="s">
        <v>68</v>
      </c>
      <c r="H12" s="46" t="s">
        <v>38</v>
      </c>
      <c r="I12" s="46"/>
      <c r="J12" s="46"/>
      <c r="K12" s="46">
        <v>1</v>
      </c>
      <c r="L12" s="46">
        <v>1</v>
      </c>
      <c r="M12" s="32">
        <v>1</v>
      </c>
      <c r="N12" s="32">
        <v>1</v>
      </c>
      <c r="O12" s="32">
        <v>1</v>
      </c>
      <c r="P12" s="32">
        <v>1</v>
      </c>
      <c r="Q12" s="46">
        <v>1</v>
      </c>
      <c r="R12" s="46">
        <v>1</v>
      </c>
      <c r="S12" s="46">
        <v>1</v>
      </c>
      <c r="T12" s="46">
        <v>1</v>
      </c>
      <c r="U12" s="46" t="s">
        <v>422</v>
      </c>
      <c r="V12" s="46" t="s">
        <v>419</v>
      </c>
      <c r="W12" s="46" t="str">
        <f t="shared" si="0"/>
        <v>Comunicaciones de Alerta de monitoreo al reporte de riesgos de corrupción. su producto:Número de comunicaciones de Alerta de monitoreo al reporte de riesgos de corrupción realizadas / Numero de comunicaciones  programadas , responble :Oficina del Inspector de la Gestión de Tierras ,tiene como meta:10 Si ,enviaron el soporte correspondiente</v>
      </c>
      <c r="X12" s="54" t="s">
        <v>527</v>
      </c>
      <c r="Y12" s="46" t="s">
        <v>453</v>
      </c>
      <c r="Z12" s="46" t="s">
        <v>454</v>
      </c>
      <c r="AA12" s="46" t="s">
        <v>528</v>
      </c>
      <c r="AB12" s="12">
        <v>0.6</v>
      </c>
    </row>
    <row r="13" spans="1:28" s="2" customFormat="1" ht="140" customHeight="1">
      <c r="A13" s="80"/>
      <c r="B13" s="82"/>
      <c r="C13" s="4" t="s">
        <v>69</v>
      </c>
      <c r="D13" s="46" t="s">
        <v>70</v>
      </c>
      <c r="E13" s="46">
        <v>1</v>
      </c>
      <c r="F13" s="46" t="s">
        <v>71</v>
      </c>
      <c r="G13" s="46" t="s">
        <v>72</v>
      </c>
      <c r="H13" s="46" t="s">
        <v>38</v>
      </c>
      <c r="I13" s="46"/>
      <c r="J13" s="46"/>
      <c r="K13" s="46"/>
      <c r="L13" s="46"/>
      <c r="M13" s="32"/>
      <c r="N13" s="32">
        <v>1</v>
      </c>
      <c r="O13" s="32"/>
      <c r="P13" s="32"/>
      <c r="Q13" s="46"/>
      <c r="R13" s="46"/>
      <c r="S13" s="46"/>
      <c r="T13" s="46"/>
      <c r="U13" s="46" t="s">
        <v>423</v>
      </c>
      <c r="V13" s="46"/>
      <c r="W13" s="46" t="str">
        <f t="shared" si="0"/>
        <v>Informe de recomendaciones al Mapa de Riesgos de Corrupción su producto:Numero  de Informes de recomendaciones elaborados / Numero de informes de recomendaciones programados , responble :Oficina del Inspector de la Gestión de Tierras ,tiene como meta:1  ,enviaron el soporte correspondiente</v>
      </c>
      <c r="X13" s="54" t="s">
        <v>480</v>
      </c>
      <c r="Y13" s="46" t="s">
        <v>453</v>
      </c>
      <c r="Z13" s="46" t="s">
        <v>454</v>
      </c>
      <c r="AA13" s="46" t="s">
        <v>529</v>
      </c>
      <c r="AB13" s="12">
        <v>1</v>
      </c>
    </row>
    <row r="14" spans="1:28" ht="180" customHeight="1">
      <c r="A14" s="80"/>
      <c r="B14" s="6" t="s">
        <v>73</v>
      </c>
      <c r="C14" s="4" t="s">
        <v>74</v>
      </c>
      <c r="D14" s="46" t="s">
        <v>75</v>
      </c>
      <c r="E14" s="46">
        <v>3</v>
      </c>
      <c r="F14" s="46" t="s">
        <v>76</v>
      </c>
      <c r="G14" s="46" t="s">
        <v>77</v>
      </c>
      <c r="H14" s="46" t="s">
        <v>27</v>
      </c>
      <c r="I14" s="46">
        <v>1</v>
      </c>
      <c r="J14" s="46"/>
      <c r="K14" s="46"/>
      <c r="L14" s="46"/>
      <c r="M14" s="32">
        <v>1</v>
      </c>
      <c r="N14" s="32"/>
      <c r="O14" s="32"/>
      <c r="P14" s="32"/>
      <c r="Q14" s="46">
        <v>1</v>
      </c>
      <c r="R14" s="46"/>
      <c r="S14" s="46"/>
      <c r="T14" s="46"/>
      <c r="U14" s="46" t="s">
        <v>422</v>
      </c>
      <c r="V14" s="46" t="s">
        <v>419</v>
      </c>
      <c r="W14" s="46" t="str">
        <f t="shared" si="0"/>
        <v>Informes de Seguimiento Mapa de Riesgos Corrupción publicado-Cuatrimestral su producto:
Número de Seguimientos publicados/ Total de seguimientos realizados al mapa de corrupción., responble :Oficina de Control Interno ,tiene como meta:3 Si ,enviaron el soporte correspondiente</v>
      </c>
      <c r="X14" s="54" t="s">
        <v>450</v>
      </c>
      <c r="Y14" s="46" t="s">
        <v>453</v>
      </c>
      <c r="Z14" s="46" t="s">
        <v>454</v>
      </c>
      <c r="AA14" s="46" t="s">
        <v>530</v>
      </c>
      <c r="AB14" s="12">
        <v>0.67</v>
      </c>
    </row>
    <row r="15" spans="1:28">
      <c r="AB15" s="12">
        <f>AVERAGE(AB3:AB14)</f>
        <v>0.91166666666666663</v>
      </c>
    </row>
    <row r="16" spans="1:28">
      <c r="AB16" s="12"/>
    </row>
    <row r="17" spans="2:28" ht="15" customHeight="1">
      <c r="B17" s="86" t="s">
        <v>425</v>
      </c>
      <c r="C17" s="87"/>
      <c r="D17" s="50" t="s">
        <v>560</v>
      </c>
      <c r="AB17" s="12"/>
    </row>
    <row r="18" spans="2:28" ht="15">
      <c r="B18" s="13" t="s">
        <v>422</v>
      </c>
      <c r="C18" s="13">
        <v>11</v>
      </c>
      <c r="D18" s="66">
        <f>(C18/C$20)*100</f>
        <v>91.666666666666657</v>
      </c>
      <c r="AB18" s="12"/>
    </row>
    <row r="19" spans="2:28" ht="15">
      <c r="B19" s="13" t="s">
        <v>423</v>
      </c>
      <c r="C19" s="13">
        <v>1</v>
      </c>
      <c r="D19" s="66">
        <f t="shared" ref="D19:D20" si="1">(C19/C$20)*100</f>
        <v>8.3333333333333321</v>
      </c>
      <c r="AB19" s="12"/>
    </row>
    <row r="20" spans="2:28" ht="15">
      <c r="B20" s="13" t="s">
        <v>424</v>
      </c>
      <c r="C20" s="13">
        <v>12</v>
      </c>
      <c r="D20" s="51">
        <f t="shared" si="1"/>
        <v>100</v>
      </c>
      <c r="AB20" s="12"/>
    </row>
    <row r="27" spans="2:28">
      <c r="B27" s="1" t="s">
        <v>426</v>
      </c>
    </row>
    <row r="28" spans="2:28" ht="30">
      <c r="B28" s="13" t="s">
        <v>562</v>
      </c>
      <c r="C28" s="13"/>
      <c r="D28" s="63" t="s">
        <v>27</v>
      </c>
      <c r="E28" s="63" t="s">
        <v>32</v>
      </c>
      <c r="F28" s="63" t="s">
        <v>38</v>
      </c>
      <c r="G28" s="63" t="s">
        <v>427</v>
      </c>
    </row>
    <row r="29" spans="2:28" ht="15">
      <c r="B29" s="75">
        <v>91</v>
      </c>
      <c r="C29" s="63" t="s">
        <v>422</v>
      </c>
      <c r="D29" s="13">
        <v>1</v>
      </c>
      <c r="E29" s="13">
        <v>1</v>
      </c>
      <c r="F29" s="13">
        <v>9</v>
      </c>
      <c r="G29" s="13">
        <v>11</v>
      </c>
    </row>
    <row r="30" spans="2:28" ht="15">
      <c r="B30" s="76"/>
      <c r="C30" s="63" t="s">
        <v>423</v>
      </c>
      <c r="D30" s="13">
        <v>1</v>
      </c>
      <c r="E30" s="13">
        <v>0</v>
      </c>
      <c r="F30" s="13">
        <v>0</v>
      </c>
      <c r="G30" s="13">
        <v>1</v>
      </c>
    </row>
    <row r="31" spans="2:28" ht="15">
      <c r="B31" s="76"/>
      <c r="C31" s="64" t="s">
        <v>424</v>
      </c>
      <c r="D31" s="6">
        <v>2</v>
      </c>
      <c r="E31" s="6">
        <v>1</v>
      </c>
      <c r="F31" s="6">
        <v>9</v>
      </c>
      <c r="G31" s="6">
        <v>12</v>
      </c>
    </row>
  </sheetData>
  <mergeCells count="18">
    <mergeCell ref="H1:H2"/>
    <mergeCell ref="Y1:AA1"/>
    <mergeCell ref="B17:C17"/>
    <mergeCell ref="U1:W1"/>
    <mergeCell ref="I1:T1"/>
    <mergeCell ref="F1:F2"/>
    <mergeCell ref="G1:G2"/>
    <mergeCell ref="E1:E2"/>
    <mergeCell ref="B29:B31"/>
    <mergeCell ref="A1:A2"/>
    <mergeCell ref="B1:B2"/>
    <mergeCell ref="C1:C2"/>
    <mergeCell ref="D1:D2"/>
    <mergeCell ref="A3:A14"/>
    <mergeCell ref="B3:B4"/>
    <mergeCell ref="B5:B6"/>
    <mergeCell ref="B7:B10"/>
    <mergeCell ref="B11:B13"/>
  </mergeCells>
  <pageMargins left="0.7" right="0.7" top="0.75" bottom="0.75" header="0.3" footer="0.3"/>
  <pageSetup orientation="portrait" horizontalDpi="0" verticalDpi="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C4DB95-72DE-EC4C-9261-B9B7D20C2BF5}">
  <dimension ref="A1:AE27"/>
  <sheetViews>
    <sheetView topLeftCell="P5" workbookViewId="0">
      <selection activeCell="AC6" sqref="AC3:AC6"/>
    </sheetView>
  </sheetViews>
  <sheetFormatPr baseColWidth="10" defaultColWidth="11.5" defaultRowHeight="14"/>
  <cols>
    <col min="1" max="1" width="17.5" style="1" customWidth="1"/>
    <col min="2" max="2" width="26.5" style="1" customWidth="1"/>
    <col min="3" max="3" width="15.83203125" style="1" customWidth="1"/>
    <col min="4" max="4" width="36.1640625" style="1" customWidth="1"/>
    <col min="5" max="6" width="12.6640625" style="1" customWidth="1"/>
    <col min="7" max="7" width="26.83203125" style="1" customWidth="1"/>
    <col min="8" max="8" width="25.5" style="1" customWidth="1"/>
    <col min="9" max="9" width="23.83203125" style="1" customWidth="1"/>
    <col min="10" max="10" width="7.5" style="1" customWidth="1"/>
    <col min="11" max="13" width="7" style="1" customWidth="1"/>
    <col min="14" max="16" width="7" style="73" customWidth="1"/>
    <col min="17" max="17" width="30.33203125" style="73" customWidth="1"/>
    <col min="18" max="21" width="7" style="1" customWidth="1"/>
    <col min="22" max="22" width="15.33203125" style="1" customWidth="1"/>
    <col min="23" max="23" width="10.5" style="1" customWidth="1"/>
    <col min="24" max="24" width="20.1640625" style="1" customWidth="1"/>
    <col min="25" max="25" width="32.6640625" style="1" customWidth="1"/>
    <col min="26" max="27" width="11.5" style="1"/>
    <col min="28" max="28" width="26" style="1" customWidth="1"/>
    <col min="29" max="16384" width="11.5" style="1"/>
  </cols>
  <sheetData>
    <row r="1" spans="1:31" s="2" customFormat="1" ht="18">
      <c r="A1" s="77" t="s">
        <v>0</v>
      </c>
      <c r="B1" s="77" t="s">
        <v>78</v>
      </c>
      <c r="C1" s="77" t="s">
        <v>2</v>
      </c>
      <c r="D1" s="77" t="s">
        <v>3</v>
      </c>
      <c r="E1" s="77" t="s">
        <v>4</v>
      </c>
      <c r="F1" s="47"/>
      <c r="G1" s="77" t="s">
        <v>5</v>
      </c>
      <c r="H1" s="77" t="s">
        <v>6</v>
      </c>
      <c r="I1" s="77" t="s">
        <v>7</v>
      </c>
      <c r="J1" s="88" t="s">
        <v>8</v>
      </c>
      <c r="K1" s="89"/>
      <c r="L1" s="89"/>
      <c r="M1" s="89"/>
      <c r="N1" s="89"/>
      <c r="O1" s="89"/>
      <c r="P1" s="89"/>
      <c r="Q1" s="89"/>
      <c r="R1" s="89"/>
      <c r="S1" s="89"/>
      <c r="T1" s="89"/>
      <c r="U1" s="90"/>
      <c r="V1" s="83" t="s">
        <v>563</v>
      </c>
      <c r="W1" s="84"/>
      <c r="X1" s="85"/>
      <c r="Y1" s="37"/>
      <c r="Z1" s="83" t="s">
        <v>446</v>
      </c>
      <c r="AA1" s="84"/>
      <c r="AB1" s="85"/>
      <c r="AC1" s="38"/>
    </row>
    <row r="2" spans="1:31" s="2" customFormat="1" ht="49" customHeight="1">
      <c r="A2" s="78"/>
      <c r="B2" s="78"/>
      <c r="C2" s="78"/>
      <c r="D2" s="78"/>
      <c r="E2" s="78"/>
      <c r="F2" s="48"/>
      <c r="G2" s="78"/>
      <c r="H2" s="78"/>
      <c r="I2" s="78"/>
      <c r="J2" s="3" t="s">
        <v>9</v>
      </c>
      <c r="K2" s="3" t="s">
        <v>10</v>
      </c>
      <c r="L2" s="3" t="s">
        <v>11</v>
      </c>
      <c r="M2" s="3" t="s">
        <v>12</v>
      </c>
      <c r="N2" s="67" t="s">
        <v>13</v>
      </c>
      <c r="O2" s="67" t="s">
        <v>14</v>
      </c>
      <c r="P2" s="67" t="s">
        <v>15</v>
      </c>
      <c r="Q2" s="67" t="s">
        <v>16</v>
      </c>
      <c r="R2" s="3" t="s">
        <v>17</v>
      </c>
      <c r="S2" s="3" t="s">
        <v>18</v>
      </c>
      <c r="T2" s="3" t="s">
        <v>19</v>
      </c>
      <c r="U2" s="3" t="s">
        <v>20</v>
      </c>
      <c r="V2" s="3" t="s">
        <v>414</v>
      </c>
      <c r="W2" s="3" t="s">
        <v>418</v>
      </c>
      <c r="X2" s="3" t="s">
        <v>415</v>
      </c>
      <c r="Y2" s="3" t="s">
        <v>421</v>
      </c>
      <c r="Z2" s="3" t="s">
        <v>414</v>
      </c>
      <c r="AA2" s="3" t="s">
        <v>418</v>
      </c>
      <c r="AB2" s="3" t="s">
        <v>415</v>
      </c>
      <c r="AC2" s="3" t="s">
        <v>448</v>
      </c>
    </row>
    <row r="3" spans="1:31" s="2" customFormat="1" ht="153" customHeight="1">
      <c r="A3" s="79" t="s">
        <v>79</v>
      </c>
      <c r="B3" s="91" t="s">
        <v>80</v>
      </c>
      <c r="C3" s="4" t="s">
        <v>81</v>
      </c>
      <c r="D3" s="46" t="s">
        <v>82</v>
      </c>
      <c r="E3" s="46">
        <v>3</v>
      </c>
      <c r="F3" s="51"/>
      <c r="G3" s="46" t="s">
        <v>83</v>
      </c>
      <c r="H3" s="46" t="s">
        <v>84</v>
      </c>
      <c r="I3" s="46" t="s">
        <v>85</v>
      </c>
      <c r="J3" s="46"/>
      <c r="K3" s="46"/>
      <c r="L3" s="46"/>
      <c r="M3" s="46">
        <v>1</v>
      </c>
      <c r="N3" s="32"/>
      <c r="O3" s="32"/>
      <c r="P3" s="32"/>
      <c r="Q3" s="32">
        <v>1</v>
      </c>
      <c r="R3" s="46"/>
      <c r="S3" s="46"/>
      <c r="T3" s="46">
        <v>1</v>
      </c>
      <c r="U3" s="46"/>
      <c r="V3" s="46" t="s">
        <v>422</v>
      </c>
      <c r="W3" s="46" t="s">
        <v>419</v>
      </c>
      <c r="X3" s="46" t="str">
        <f>D3&amp;", tiene como meta:  "&amp;E3&amp;" su producto es : "&amp;G3&amp;" Cuyo indicador es : "&amp;H3&amp;" presento evicencia :"&amp;W3</f>
        <v>Realización mesas de trabajo internas a nivel dirección, subdirección y oficina de planeación para identificación y revisión de tramites  con enfoque diferencial étnicos propuestos., tiene como meta:  3 su producto es : Actas de mesa de trabajo. Cuyo indicador es : Numero de mesas de trabajo realizadas / Numero de mesas programadas. presento evicencia :Si</v>
      </c>
      <c r="Y3" s="54" t="s">
        <v>463</v>
      </c>
      <c r="Z3" s="46" t="s">
        <v>453</v>
      </c>
      <c r="AA3" s="46" t="s">
        <v>454</v>
      </c>
      <c r="AB3" s="46" t="s">
        <v>464</v>
      </c>
      <c r="AC3" s="12">
        <v>0.67</v>
      </c>
    </row>
    <row r="4" spans="1:31" s="2" customFormat="1" ht="135">
      <c r="A4" s="80"/>
      <c r="B4" s="91"/>
      <c r="C4" s="4" t="s">
        <v>86</v>
      </c>
      <c r="D4" s="46" t="s">
        <v>87</v>
      </c>
      <c r="E4" s="46">
        <v>1</v>
      </c>
      <c r="F4" s="51"/>
      <c r="G4" s="46" t="s">
        <v>88</v>
      </c>
      <c r="H4" s="46" t="s">
        <v>89</v>
      </c>
      <c r="I4" s="46" t="s">
        <v>32</v>
      </c>
      <c r="J4" s="46"/>
      <c r="K4" s="46"/>
      <c r="L4" s="46"/>
      <c r="M4" s="46"/>
      <c r="N4" s="32"/>
      <c r="O4" s="32"/>
      <c r="P4" s="32"/>
      <c r="Q4" s="32"/>
      <c r="R4" s="46"/>
      <c r="S4" s="46"/>
      <c r="T4" s="46"/>
      <c r="U4" s="46">
        <v>1</v>
      </c>
      <c r="V4" s="46" t="s">
        <v>423</v>
      </c>
      <c r="W4" s="46"/>
      <c r="X4" s="46" t="str">
        <f t="shared" ref="X4:X7" si="0">D4&amp;", tiene como meta:  "&amp;E4&amp;" su producto es : "&amp;G4&amp;" Cuyo indicador es : "&amp;H4&amp;" presento evicencia :"&amp;W4</f>
        <v>Solicitud de inscripción de trámites identificados, tiene como meta:  1 su producto es : Solicitud de inscripción ante Función Publica realizada Cuyo indicador es : Solicitud radicada ante DAFP presento evicencia :</v>
      </c>
      <c r="Y4" s="54" t="s">
        <v>495</v>
      </c>
      <c r="Z4" s="46" t="s">
        <v>416</v>
      </c>
      <c r="AA4" s="46" t="s">
        <v>449</v>
      </c>
      <c r="AB4" s="46" t="s">
        <v>496</v>
      </c>
      <c r="AC4" s="12">
        <v>0</v>
      </c>
    </row>
    <row r="5" spans="1:31" s="2" customFormat="1" ht="195">
      <c r="A5" s="80"/>
      <c r="B5" s="46" t="s">
        <v>90</v>
      </c>
      <c r="C5" s="4" t="s">
        <v>91</v>
      </c>
      <c r="D5" s="46" t="s">
        <v>92</v>
      </c>
      <c r="E5" s="46">
        <v>1</v>
      </c>
      <c r="F5" s="51"/>
      <c r="G5" s="46" t="s">
        <v>93</v>
      </c>
      <c r="H5" s="46" t="s">
        <v>94</v>
      </c>
      <c r="I5" s="46" t="s">
        <v>32</v>
      </c>
      <c r="J5" s="46"/>
      <c r="K5" s="46"/>
      <c r="L5" s="46"/>
      <c r="M5" s="46"/>
      <c r="N5" s="32"/>
      <c r="O5" s="32"/>
      <c r="P5" s="32"/>
      <c r="Q5" s="32"/>
      <c r="R5" s="46"/>
      <c r="S5" s="46"/>
      <c r="T5" s="46"/>
      <c r="U5" s="46">
        <v>1</v>
      </c>
      <c r="V5" s="46" t="s">
        <v>423</v>
      </c>
      <c r="W5" s="46"/>
      <c r="X5" s="46" t="str">
        <f t="shared" si="0"/>
        <v>Actualización en página web institucional, de los avances en el proceso de inscripción de trámites ante el DAFP., tiene como meta:  1 su producto es : Actualización en página web realizada Cuyo indicador es : Caso radicado en CAS (numero de caso) presento evicencia :</v>
      </c>
      <c r="Y5" s="54" t="s">
        <v>495</v>
      </c>
      <c r="Z5" s="46" t="s">
        <v>416</v>
      </c>
      <c r="AA5" s="46" t="s">
        <v>449</v>
      </c>
      <c r="AB5" s="46" t="s">
        <v>496</v>
      </c>
      <c r="AC5" s="12">
        <v>0</v>
      </c>
    </row>
    <row r="6" spans="1:31" s="2" customFormat="1" ht="180">
      <c r="A6" s="80"/>
      <c r="B6" s="46" t="s">
        <v>95</v>
      </c>
      <c r="C6" s="4" t="s">
        <v>96</v>
      </c>
      <c r="D6" s="46" t="s">
        <v>97</v>
      </c>
      <c r="E6" s="46">
        <v>3</v>
      </c>
      <c r="F6" s="51"/>
      <c r="G6" s="46" t="s">
        <v>98</v>
      </c>
      <c r="H6" s="46" t="s">
        <v>99</v>
      </c>
      <c r="I6" s="46" t="s">
        <v>27</v>
      </c>
      <c r="J6" s="46">
        <v>1</v>
      </c>
      <c r="K6" s="46"/>
      <c r="L6" s="46"/>
      <c r="M6" s="46"/>
      <c r="N6" s="32">
        <v>1</v>
      </c>
      <c r="O6" s="32"/>
      <c r="P6" s="32"/>
      <c r="Q6" s="32"/>
      <c r="R6" s="46">
        <v>1</v>
      </c>
      <c r="S6" s="46"/>
      <c r="T6" s="46"/>
      <c r="U6" s="46"/>
      <c r="V6" s="46" t="s">
        <v>422</v>
      </c>
      <c r="W6" s="46" t="s">
        <v>419</v>
      </c>
      <c r="X6" s="46" t="str">
        <f t="shared" si="0"/>
        <v>Seguimiento de la Estrategia de Racionalización de trámites, tiene como meta:  3 su producto es : Informes de Seguimiento PAAC - Cuatrimestral Cuyo indicador es : N. de informes publicados/Total de los informes  presento evicencia :Si</v>
      </c>
      <c r="Y6" s="54" t="s">
        <v>450</v>
      </c>
      <c r="Z6" s="46" t="s">
        <v>453</v>
      </c>
      <c r="AA6" s="46" t="s">
        <v>454</v>
      </c>
      <c r="AB6" s="46" t="s">
        <v>519</v>
      </c>
      <c r="AC6" s="12">
        <v>0.67</v>
      </c>
    </row>
    <row r="7" spans="1:31" s="35" customFormat="1" ht="60">
      <c r="A7" s="80"/>
      <c r="B7" s="30" t="s">
        <v>100</v>
      </c>
      <c r="C7" s="31" t="s">
        <v>101</v>
      </c>
      <c r="D7" s="32"/>
      <c r="E7" s="32"/>
      <c r="F7" s="32"/>
      <c r="G7" s="32"/>
      <c r="H7" s="33"/>
      <c r="I7" s="34"/>
      <c r="J7" s="32"/>
      <c r="K7" s="32"/>
      <c r="L7" s="32"/>
      <c r="M7" s="32"/>
      <c r="N7" s="32"/>
      <c r="O7" s="32"/>
      <c r="P7" s="32"/>
      <c r="Q7" s="32"/>
      <c r="R7" s="32"/>
      <c r="S7" s="32"/>
      <c r="T7" s="32"/>
      <c r="U7" s="32"/>
      <c r="V7" s="32"/>
      <c r="W7" s="32"/>
      <c r="X7" s="5" t="str">
        <f t="shared" si="0"/>
        <v>, tiene como meta:   su producto es :  Cuyo indicador es :  presento evicencia :</v>
      </c>
      <c r="Y7" s="32"/>
      <c r="Z7" s="39" t="s">
        <v>444</v>
      </c>
      <c r="AA7" s="39"/>
      <c r="AB7" s="39"/>
      <c r="AC7" s="39"/>
      <c r="AD7" s="2"/>
      <c r="AE7" s="2"/>
    </row>
    <row r="8" spans="1:31">
      <c r="Z8" s="2"/>
      <c r="AA8" s="2"/>
      <c r="AB8" s="2"/>
      <c r="AC8" s="12">
        <f>AVERAGE(AC3:AC6)</f>
        <v>0.33500000000000002</v>
      </c>
      <c r="AD8" s="2"/>
      <c r="AE8" s="2"/>
    </row>
    <row r="11" spans="1:31">
      <c r="B11" s="6"/>
      <c r="C11" s="6"/>
      <c r="D11" s="6"/>
    </row>
    <row r="12" spans="1:31" ht="15" customHeight="1">
      <c r="B12" s="51" t="s">
        <v>562</v>
      </c>
      <c r="C12" s="86" t="s">
        <v>430</v>
      </c>
      <c r="D12" s="87"/>
      <c r="F12" s="86" t="s">
        <v>557</v>
      </c>
      <c r="G12" s="87"/>
      <c r="H12" s="51" t="s">
        <v>560</v>
      </c>
    </row>
    <row r="13" spans="1:31" ht="15">
      <c r="B13" s="81">
        <v>34</v>
      </c>
      <c r="C13" s="13" t="s">
        <v>85</v>
      </c>
      <c r="D13" s="13">
        <v>1</v>
      </c>
      <c r="F13" s="51" t="s">
        <v>422</v>
      </c>
      <c r="G13" s="51">
        <v>2</v>
      </c>
      <c r="H13" s="51">
        <f>(G13/G$16)*100</f>
        <v>40</v>
      </c>
    </row>
    <row r="14" spans="1:31" ht="30">
      <c r="B14" s="82"/>
      <c r="C14" s="13" t="s">
        <v>27</v>
      </c>
      <c r="D14" s="13">
        <v>1</v>
      </c>
      <c r="F14" s="51" t="s">
        <v>423</v>
      </c>
      <c r="G14" s="51">
        <v>2</v>
      </c>
      <c r="H14" s="51">
        <f t="shared" ref="H14:H16" si="1">(G14/G$16)*100</f>
        <v>40</v>
      </c>
    </row>
    <row r="15" spans="1:31" ht="15">
      <c r="B15" s="82"/>
      <c r="C15" s="51" t="s">
        <v>553</v>
      </c>
      <c r="D15" s="51">
        <v>1</v>
      </c>
      <c r="F15" s="51" t="s">
        <v>558</v>
      </c>
      <c r="G15" s="51">
        <v>1</v>
      </c>
      <c r="H15" s="51">
        <f t="shared" si="1"/>
        <v>20</v>
      </c>
    </row>
    <row r="16" spans="1:31" ht="30">
      <c r="B16" s="82"/>
      <c r="C16" s="13" t="s">
        <v>32</v>
      </c>
      <c r="D16" s="13">
        <v>2</v>
      </c>
      <c r="F16" s="49" t="s">
        <v>559</v>
      </c>
      <c r="G16" s="65">
        <v>5</v>
      </c>
      <c r="H16" s="51">
        <f t="shared" si="1"/>
        <v>100</v>
      </c>
    </row>
    <row r="17" spans="2:8" ht="15">
      <c r="B17" s="82"/>
      <c r="C17" s="13" t="s">
        <v>424</v>
      </c>
      <c r="D17" s="13">
        <v>5</v>
      </c>
    </row>
    <row r="18" spans="2:8" ht="15">
      <c r="B18" s="82"/>
      <c r="C18" s="6" t="s">
        <v>440</v>
      </c>
      <c r="D18" s="6">
        <f>(2/4)*100</f>
        <v>50</v>
      </c>
    </row>
    <row r="23" spans="2:8" ht="30">
      <c r="B23" s="6"/>
      <c r="C23" s="6"/>
      <c r="D23" s="6" t="s">
        <v>85</v>
      </c>
      <c r="E23" s="6" t="s">
        <v>27</v>
      </c>
      <c r="F23" s="49" t="s">
        <v>554</v>
      </c>
      <c r="G23" s="6" t="s">
        <v>32</v>
      </c>
      <c r="H23" s="6" t="s">
        <v>424</v>
      </c>
    </row>
    <row r="24" spans="2:8" ht="15">
      <c r="B24" s="6"/>
      <c r="C24" s="6" t="s">
        <v>422</v>
      </c>
      <c r="D24" s="6">
        <v>1</v>
      </c>
      <c r="E24" s="6">
        <v>1</v>
      </c>
      <c r="F24" s="49"/>
      <c r="G24" s="6">
        <v>0</v>
      </c>
      <c r="H24" s="6">
        <v>2</v>
      </c>
    </row>
    <row r="25" spans="2:8" ht="15">
      <c r="B25" s="49"/>
      <c r="C25" s="49" t="s">
        <v>555</v>
      </c>
      <c r="D25" s="49">
        <v>0</v>
      </c>
      <c r="E25" s="49">
        <v>0</v>
      </c>
      <c r="F25" s="49">
        <v>1</v>
      </c>
      <c r="G25" s="49">
        <v>0</v>
      </c>
      <c r="H25" s="49">
        <v>1</v>
      </c>
    </row>
    <row r="26" spans="2:8" ht="15">
      <c r="B26" s="6"/>
      <c r="C26" s="6" t="s">
        <v>423</v>
      </c>
      <c r="D26" s="6">
        <v>0</v>
      </c>
      <c r="E26" s="6">
        <v>0</v>
      </c>
      <c r="F26" s="49"/>
      <c r="G26" s="6">
        <v>2</v>
      </c>
      <c r="H26" s="6">
        <v>2</v>
      </c>
    </row>
    <row r="27" spans="2:8" ht="15">
      <c r="B27" s="6"/>
      <c r="C27" s="6" t="s">
        <v>424</v>
      </c>
      <c r="D27" s="6">
        <v>1</v>
      </c>
      <c r="E27" s="6">
        <v>1</v>
      </c>
      <c r="F27" s="49">
        <v>1</v>
      </c>
      <c r="G27" s="6">
        <v>2</v>
      </c>
      <c r="H27" s="6">
        <v>5</v>
      </c>
    </row>
  </sheetData>
  <mergeCells count="16">
    <mergeCell ref="B13:B18"/>
    <mergeCell ref="Z1:AB1"/>
    <mergeCell ref="C12:D12"/>
    <mergeCell ref="J1:U1"/>
    <mergeCell ref="A3:A7"/>
    <mergeCell ref="B3:B4"/>
    <mergeCell ref="V1:X1"/>
    <mergeCell ref="A1:A2"/>
    <mergeCell ref="B1:B2"/>
    <mergeCell ref="C1:C2"/>
    <mergeCell ref="D1:D2"/>
    <mergeCell ref="E1:E2"/>
    <mergeCell ref="G1:G2"/>
    <mergeCell ref="H1:H2"/>
    <mergeCell ref="I1:I2"/>
    <mergeCell ref="F12:G12"/>
  </mergeCells>
  <pageMargins left="0.7" right="0.7" top="0.75" bottom="0.75" header="0.3" footer="0.3"/>
  <pageSetup orientation="portrait" horizontalDpi="0" verticalDpi="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FEA80F-AB7E-F049-B2C2-2CB888B1E557}">
  <dimension ref="A1:AB34"/>
  <sheetViews>
    <sheetView topLeftCell="V1" zoomScale="98" zoomScaleNormal="98" workbookViewId="0">
      <selection activeCell="AB18" sqref="AB3:AB18"/>
    </sheetView>
  </sheetViews>
  <sheetFormatPr baseColWidth="10" defaultColWidth="11.5" defaultRowHeight="14"/>
  <cols>
    <col min="1" max="1" width="17.5" style="1" customWidth="1"/>
    <col min="2" max="2" width="26.5" style="1" customWidth="1"/>
    <col min="3" max="3" width="12.5" style="1" customWidth="1"/>
    <col min="4" max="4" width="45.6640625" style="1" customWidth="1"/>
    <col min="5" max="5" width="12.6640625" style="1" customWidth="1"/>
    <col min="6" max="6" width="25.6640625" style="1" customWidth="1"/>
    <col min="7" max="7" width="40.6640625" style="1" customWidth="1"/>
    <col min="8" max="8" width="23.6640625" style="1" customWidth="1"/>
    <col min="9" max="9" width="7.5" style="1" customWidth="1"/>
    <col min="10" max="12" width="7" style="1" customWidth="1"/>
    <col min="13" max="16" width="7" style="73" customWidth="1"/>
    <col min="17" max="20" width="7" style="1" customWidth="1"/>
    <col min="21" max="21" width="9.83203125" style="1" customWidth="1"/>
    <col min="22" max="22" width="13.1640625" style="1" customWidth="1"/>
    <col min="23" max="24" width="32.6640625" style="1" customWidth="1"/>
    <col min="25" max="26" width="11.5" style="1"/>
    <col min="27" max="27" width="33.1640625" style="1" customWidth="1"/>
    <col min="28" max="16384" width="11.5" style="1"/>
  </cols>
  <sheetData>
    <row r="1" spans="1:28" s="2" customFormat="1" ht="18">
      <c r="A1" s="77" t="s">
        <v>0</v>
      </c>
      <c r="B1" s="77" t="s">
        <v>1</v>
      </c>
      <c r="C1" s="77" t="s">
        <v>2</v>
      </c>
      <c r="D1" s="77" t="s">
        <v>3</v>
      </c>
      <c r="E1" s="77" t="s">
        <v>4</v>
      </c>
      <c r="F1" s="77" t="s">
        <v>5</v>
      </c>
      <c r="G1" s="77" t="s">
        <v>6</v>
      </c>
      <c r="H1" s="77" t="s">
        <v>7</v>
      </c>
      <c r="I1" s="88" t="s">
        <v>8</v>
      </c>
      <c r="J1" s="89"/>
      <c r="K1" s="89"/>
      <c r="L1" s="89"/>
      <c r="M1" s="89"/>
      <c r="N1" s="89"/>
      <c r="O1" s="89"/>
      <c r="P1" s="89"/>
      <c r="Q1" s="89"/>
      <c r="R1" s="89"/>
      <c r="S1" s="89"/>
      <c r="T1" s="90"/>
      <c r="U1" s="83" t="s">
        <v>552</v>
      </c>
      <c r="V1" s="84"/>
      <c r="W1" s="85"/>
      <c r="X1" s="37"/>
      <c r="Y1" s="83" t="s">
        <v>447</v>
      </c>
      <c r="Z1" s="84"/>
      <c r="AA1" s="85"/>
      <c r="AB1" s="38"/>
    </row>
    <row r="2" spans="1:28" s="2" customFormat="1" ht="51">
      <c r="A2" s="78"/>
      <c r="B2" s="78"/>
      <c r="C2" s="78"/>
      <c r="D2" s="78"/>
      <c r="E2" s="78"/>
      <c r="F2" s="78"/>
      <c r="G2" s="78"/>
      <c r="H2" s="78"/>
      <c r="I2" s="3" t="s">
        <v>9</v>
      </c>
      <c r="J2" s="3" t="s">
        <v>10</v>
      </c>
      <c r="K2" s="3" t="s">
        <v>11</v>
      </c>
      <c r="L2" s="3" t="s">
        <v>12</v>
      </c>
      <c r="M2" s="67" t="s">
        <v>13</v>
      </c>
      <c r="N2" s="67" t="s">
        <v>14</v>
      </c>
      <c r="O2" s="67" t="s">
        <v>15</v>
      </c>
      <c r="P2" s="67" t="s">
        <v>16</v>
      </c>
      <c r="Q2" s="3" t="s">
        <v>17</v>
      </c>
      <c r="R2" s="3" t="s">
        <v>18</v>
      </c>
      <c r="S2" s="3" t="s">
        <v>19</v>
      </c>
      <c r="T2" s="3" t="s">
        <v>20</v>
      </c>
      <c r="U2" s="3" t="s">
        <v>414</v>
      </c>
      <c r="V2" s="3" t="s">
        <v>418</v>
      </c>
      <c r="W2" s="3" t="s">
        <v>415</v>
      </c>
      <c r="X2" s="3" t="s">
        <v>421</v>
      </c>
      <c r="Y2" s="3" t="s">
        <v>414</v>
      </c>
      <c r="Z2" s="3" t="s">
        <v>418</v>
      </c>
      <c r="AA2" s="3" t="s">
        <v>415</v>
      </c>
      <c r="AB2" s="3" t="s">
        <v>448</v>
      </c>
    </row>
    <row r="3" spans="1:28" s="2" customFormat="1" ht="235" customHeight="1">
      <c r="A3" s="94" t="s">
        <v>102</v>
      </c>
      <c r="B3" s="81" t="s">
        <v>103</v>
      </c>
      <c r="C3" s="5" t="s">
        <v>104</v>
      </c>
      <c r="D3" s="5" t="s">
        <v>105</v>
      </c>
      <c r="E3" s="5">
        <v>4</v>
      </c>
      <c r="F3" s="8" t="s">
        <v>106</v>
      </c>
      <c r="G3" s="9" t="s">
        <v>107</v>
      </c>
      <c r="H3" s="5" t="s">
        <v>108</v>
      </c>
      <c r="I3" s="10"/>
      <c r="J3" s="10"/>
      <c r="K3" s="10">
        <v>1</v>
      </c>
      <c r="L3" s="10"/>
      <c r="M3" s="68"/>
      <c r="N3" s="68">
        <v>1</v>
      </c>
      <c r="O3" s="68"/>
      <c r="P3" s="68"/>
      <c r="Q3" s="10">
        <v>1</v>
      </c>
      <c r="R3" s="10"/>
      <c r="S3" s="10"/>
      <c r="T3" s="10">
        <v>1</v>
      </c>
      <c r="U3" s="46" t="s">
        <v>422</v>
      </c>
      <c r="V3" s="46" t="s">
        <v>419</v>
      </c>
      <c r="W3" s="46" t="str">
        <f>D3&amp;"tiene como meta: "&amp;E3&amp;" su producto es :"&amp;F3&amp;" cuyo indicador es  :"&amp;G3&amp;" ,presento evidencia :"&amp;V3</f>
        <v>Publicación de boletines en la pagina web de la Entidad https://www.agenciadetierras.gov.co/prensa/noticias/ tiene como meta: 4 su producto es :Boletines cuyo indicador es  :Informe de publicaciones ,presento evidencia :Si</v>
      </c>
      <c r="X3" s="46"/>
      <c r="Y3" s="3" t="s">
        <v>453</v>
      </c>
      <c r="Z3" s="59" t="s">
        <v>454</v>
      </c>
      <c r="AA3" s="59" t="s">
        <v>532</v>
      </c>
      <c r="AB3" s="3">
        <v>50</v>
      </c>
    </row>
    <row r="4" spans="1:28" s="2" customFormat="1" ht="138" customHeight="1">
      <c r="A4" s="94"/>
      <c r="B4" s="82"/>
      <c r="C4" s="5" t="s">
        <v>109</v>
      </c>
      <c r="D4" s="5" t="s">
        <v>110</v>
      </c>
      <c r="E4" s="5">
        <v>2</v>
      </c>
      <c r="F4" s="8" t="s">
        <v>111</v>
      </c>
      <c r="G4" s="8" t="s">
        <v>112</v>
      </c>
      <c r="H4" s="5" t="s">
        <v>108</v>
      </c>
      <c r="I4" s="10"/>
      <c r="J4" s="10"/>
      <c r="K4" s="10"/>
      <c r="L4" s="10"/>
      <c r="M4" s="68">
        <v>1</v>
      </c>
      <c r="N4" s="68"/>
      <c r="O4" s="68"/>
      <c r="P4" s="68"/>
      <c r="Q4" s="10"/>
      <c r="R4" s="10">
        <v>1</v>
      </c>
      <c r="S4" s="10"/>
      <c r="T4" s="10"/>
      <c r="U4" s="46" t="s">
        <v>423</v>
      </c>
      <c r="V4" s="46"/>
      <c r="W4" s="46" t="str">
        <f t="shared" ref="W4:W18" si="0">D4&amp;"tiene como meta: "&amp;E4&amp;" su producto es :"&amp;F4&amp;" cuyo indicador es  :"&amp;G4&amp;" ,presento evidencia :"&amp;V4</f>
        <v>Diseño y divulgación de campañas de atención al ciudadano tiene como meta: 2 su producto es :Campañas diseñadas y divulgadas cuyo indicador es  :Numero de campañas realizadas / Numero de campañas programadas ,presento evidencia :</v>
      </c>
      <c r="X4" s="46"/>
      <c r="Y4" s="46" t="s">
        <v>453</v>
      </c>
      <c r="Z4" s="46" t="s">
        <v>454</v>
      </c>
      <c r="AA4" s="59" t="s">
        <v>533</v>
      </c>
      <c r="AB4" s="46">
        <v>50</v>
      </c>
    </row>
    <row r="5" spans="1:28" s="2" customFormat="1" ht="147" customHeight="1">
      <c r="A5" s="94"/>
      <c r="B5" s="82"/>
      <c r="C5" s="5" t="s">
        <v>113</v>
      </c>
      <c r="D5" s="5" t="s">
        <v>114</v>
      </c>
      <c r="E5" s="5">
        <v>2</v>
      </c>
      <c r="F5" s="8" t="s">
        <v>115</v>
      </c>
      <c r="G5" s="8" t="s">
        <v>112</v>
      </c>
      <c r="H5" s="5" t="s">
        <v>108</v>
      </c>
      <c r="I5" s="10"/>
      <c r="J5" s="10"/>
      <c r="K5" s="10"/>
      <c r="L5" s="10">
        <v>1</v>
      </c>
      <c r="M5" s="68"/>
      <c r="N5" s="68"/>
      <c r="O5" s="68"/>
      <c r="P5" s="68"/>
      <c r="Q5" s="10">
        <v>1</v>
      </c>
      <c r="R5" s="10"/>
      <c r="S5" s="10"/>
      <c r="T5" s="10"/>
      <c r="U5" s="46" t="s">
        <v>422</v>
      </c>
      <c r="V5" s="46" t="s">
        <v>419</v>
      </c>
      <c r="W5" s="46" t="str">
        <f t="shared" si="0"/>
        <v>Diseño y divulgación de campañas de anticorrupcióntiene como meta: 2 su producto es :campañas diseñadas y divulgadas cuyo indicador es  :Numero de campañas realizadas / Numero de campañas programadas ,presento evidencia :Si</v>
      </c>
      <c r="X5" s="46"/>
      <c r="Y5" s="46" t="s">
        <v>453</v>
      </c>
      <c r="Z5" s="46" t="s">
        <v>454</v>
      </c>
      <c r="AA5" s="60" t="s">
        <v>534</v>
      </c>
      <c r="AB5" s="46">
        <v>50</v>
      </c>
    </row>
    <row r="6" spans="1:28" s="2" customFormat="1" ht="183" customHeight="1">
      <c r="A6" s="94"/>
      <c r="B6" s="82"/>
      <c r="C6" s="5" t="s">
        <v>116</v>
      </c>
      <c r="D6" s="5" t="s">
        <v>117</v>
      </c>
      <c r="E6" s="5">
        <v>1</v>
      </c>
      <c r="F6" s="5" t="s">
        <v>118</v>
      </c>
      <c r="G6" s="5" t="s">
        <v>119</v>
      </c>
      <c r="H6" s="5" t="s">
        <v>120</v>
      </c>
      <c r="I6" s="11"/>
      <c r="J6" s="11"/>
      <c r="K6" s="10"/>
      <c r="L6" s="10"/>
      <c r="M6" s="68"/>
      <c r="N6" s="68">
        <v>1</v>
      </c>
      <c r="O6" s="68"/>
      <c r="P6" s="68"/>
      <c r="Q6" s="10"/>
      <c r="R6" s="10"/>
      <c r="S6" s="10"/>
      <c r="T6" s="10"/>
      <c r="U6" s="46" t="s">
        <v>423</v>
      </c>
      <c r="V6" s="46"/>
      <c r="W6" s="46" t="str">
        <f t="shared" si="0"/>
        <v>Elaborar un informe individual de rendición de cuentas con enfoque al Acuerdo de Paz, con corte a 31 de diciembre de 2021, conforme a los lineamientos del Departamento Administrativo de la Función Pública DAFPtiene como meta: 1 su producto es :Informe cuyo indicador es  :Informe publicado en portal web sección "Transparencia y Acceso a Información Pública" ,presento evidencia :</v>
      </c>
      <c r="X6" s="46" t="s">
        <v>498</v>
      </c>
      <c r="Y6" s="46" t="s">
        <v>453</v>
      </c>
      <c r="Z6" s="46" t="s">
        <v>454</v>
      </c>
      <c r="AA6" s="54" t="s">
        <v>497</v>
      </c>
      <c r="AB6" s="12">
        <v>1</v>
      </c>
    </row>
    <row r="7" spans="1:28" s="2" customFormat="1" ht="180" customHeight="1">
      <c r="A7" s="94"/>
      <c r="B7" s="82"/>
      <c r="C7" s="5" t="s">
        <v>121</v>
      </c>
      <c r="D7" s="5" t="s">
        <v>122</v>
      </c>
      <c r="E7" s="12">
        <v>1</v>
      </c>
      <c r="F7" s="12" t="s">
        <v>123</v>
      </c>
      <c r="G7" s="5" t="s">
        <v>124</v>
      </c>
      <c r="H7" s="5" t="s">
        <v>120</v>
      </c>
      <c r="I7" s="12">
        <v>1</v>
      </c>
      <c r="J7" s="12">
        <v>1</v>
      </c>
      <c r="K7" s="12">
        <v>1</v>
      </c>
      <c r="L7" s="12">
        <v>1</v>
      </c>
      <c r="M7" s="69">
        <v>1</v>
      </c>
      <c r="N7" s="69">
        <v>1</v>
      </c>
      <c r="O7" s="69">
        <v>1</v>
      </c>
      <c r="P7" s="69">
        <v>1</v>
      </c>
      <c r="Q7" s="12">
        <v>1</v>
      </c>
      <c r="R7" s="12">
        <v>1</v>
      </c>
      <c r="S7" s="12">
        <v>1</v>
      </c>
      <c r="T7" s="12">
        <v>1</v>
      </c>
      <c r="U7" s="58" t="s">
        <v>422</v>
      </c>
      <c r="V7" s="36" t="s">
        <v>2</v>
      </c>
      <c r="W7" s="46" t="str">
        <f>D7&amp;"tiene como meta: "&amp;E7&amp;" su producto es :"&amp;F7&amp;" cuyo indicador es  :"&amp;G7&amp;" ,presento evidencia :"&amp;V7</f>
        <v>Producir y documentar permanentemente la información sobre los avances de la gestión en la implementación del Acuerdo de Paz bajo los lineamientos del Sistema de Rendición de Cuentas del Departamento Administrativo de la Función Pública DAFP. tiene como meta: 1 su producto es :Información producida y documentada cuyo indicador es  :Información producida y documentada durante el periodo evaluado ,presento evidencia :No</v>
      </c>
      <c r="X7" s="55" t="s">
        <v>499</v>
      </c>
      <c r="Y7" s="46" t="s">
        <v>453</v>
      </c>
      <c r="Z7" s="46" t="s">
        <v>454</v>
      </c>
      <c r="AA7" s="46" t="s">
        <v>500</v>
      </c>
      <c r="AB7" s="12">
        <v>0.67</v>
      </c>
    </row>
    <row r="8" spans="1:28" s="2" customFormat="1" ht="183" customHeight="1">
      <c r="A8" s="94"/>
      <c r="B8" s="82"/>
      <c r="C8" s="5" t="s">
        <v>125</v>
      </c>
      <c r="D8" s="5" t="s">
        <v>126</v>
      </c>
      <c r="E8" s="5">
        <v>1</v>
      </c>
      <c r="F8" s="5" t="s">
        <v>127</v>
      </c>
      <c r="G8" s="5" t="s">
        <v>128</v>
      </c>
      <c r="H8" s="5" t="s">
        <v>120</v>
      </c>
      <c r="I8" s="11"/>
      <c r="J8" s="11"/>
      <c r="K8" s="10"/>
      <c r="L8" s="10"/>
      <c r="M8" s="68"/>
      <c r="N8" s="68"/>
      <c r="O8" s="68"/>
      <c r="P8" s="68"/>
      <c r="Q8" s="10">
        <v>1</v>
      </c>
      <c r="R8" s="10"/>
      <c r="S8" s="10"/>
      <c r="T8" s="10"/>
      <c r="U8" s="46" t="s">
        <v>423</v>
      </c>
      <c r="V8" s="46"/>
      <c r="W8" s="46" t="str">
        <f t="shared" si="0"/>
        <v>Establecer y divulgar el cronograma que identifique y define los espacios de dialogo presenciales, y los mecanismos virtuales complementarios, que utilizarán para rendir cuentas sobre los temas de interés priorizados, así como de la gestión general de la Entidadtiene como meta: 1 su producto es :Cronograma cuyo indicador es  :Cronograma publicado ,presento evidencia :</v>
      </c>
      <c r="X8" s="46" t="s">
        <v>502</v>
      </c>
      <c r="Y8" s="46" t="s">
        <v>453</v>
      </c>
      <c r="Z8" s="46" t="s">
        <v>454</v>
      </c>
      <c r="AA8" s="54" t="s">
        <v>501</v>
      </c>
      <c r="AB8" s="12">
        <v>1</v>
      </c>
    </row>
    <row r="9" spans="1:28" s="2" customFormat="1" ht="171" customHeight="1">
      <c r="A9" s="94"/>
      <c r="B9" s="82"/>
      <c r="C9" s="5" t="s">
        <v>129</v>
      </c>
      <c r="D9" s="5" t="s">
        <v>130</v>
      </c>
      <c r="E9" s="5">
        <v>1</v>
      </c>
      <c r="F9" s="5" t="s">
        <v>131</v>
      </c>
      <c r="G9" s="5" t="s">
        <v>132</v>
      </c>
      <c r="H9" s="5" t="s">
        <v>120</v>
      </c>
      <c r="I9" s="11"/>
      <c r="J9" s="11"/>
      <c r="K9" s="5"/>
      <c r="L9" s="10"/>
      <c r="M9" s="68"/>
      <c r="N9" s="68"/>
      <c r="O9" s="68"/>
      <c r="P9" s="68"/>
      <c r="Q9" s="10">
        <v>1</v>
      </c>
      <c r="R9" s="10"/>
      <c r="S9" s="10"/>
      <c r="T9" s="10"/>
      <c r="U9" s="46" t="s">
        <v>422</v>
      </c>
      <c r="V9" s="46" t="s">
        <v>419</v>
      </c>
      <c r="W9" s="46" t="str">
        <f t="shared" si="0"/>
        <v>Diseñar la estrategia para la rendición de cuentas de la Entidad.tiene como meta: 1 su producto es :Estrategia cuyo indicador es  :Estrategia formulada ,presento evidencia :Si</v>
      </c>
      <c r="X9" s="54" t="s">
        <v>495</v>
      </c>
      <c r="Y9" s="46" t="s">
        <v>423</v>
      </c>
      <c r="Z9" s="46" t="s">
        <v>449</v>
      </c>
      <c r="AA9" s="46" t="s">
        <v>504</v>
      </c>
      <c r="AB9" s="12">
        <v>0</v>
      </c>
    </row>
    <row r="10" spans="1:28" s="2" customFormat="1" ht="191" customHeight="1">
      <c r="A10" s="94"/>
      <c r="B10" s="91" t="s">
        <v>133</v>
      </c>
      <c r="C10" s="5" t="s">
        <v>134</v>
      </c>
      <c r="D10" s="8" t="s">
        <v>135</v>
      </c>
      <c r="E10" s="8">
        <v>3</v>
      </c>
      <c r="F10" s="8" t="s">
        <v>136</v>
      </c>
      <c r="G10" s="8" t="s">
        <v>137</v>
      </c>
      <c r="H10" s="5" t="s">
        <v>38</v>
      </c>
      <c r="I10" s="8">
        <v>1</v>
      </c>
      <c r="J10" s="8"/>
      <c r="K10" s="10"/>
      <c r="L10" s="8"/>
      <c r="M10" s="33">
        <v>1</v>
      </c>
      <c r="N10" s="33"/>
      <c r="O10" s="33"/>
      <c r="P10" s="33"/>
      <c r="Q10" s="8">
        <v>1</v>
      </c>
      <c r="R10" s="8"/>
      <c r="S10" s="8"/>
      <c r="T10" s="46"/>
      <c r="U10" s="46" t="s">
        <v>422</v>
      </c>
      <c r="V10" s="46" t="s">
        <v>419</v>
      </c>
      <c r="W10" s="46" t="str">
        <f t="shared" si="0"/>
        <v>Rendir cuentas acerca de la gestión de denuncias recibidas en la ANTtiene como meta: 3 su producto es :Informe de denuncias cuyo indicador es  :Número de Informes de Denuncias y seguimiento a irregularidades publicados / Número de Informes de Denuncias y seguimiento a irregularidades programados ,presento evidencia :Si</v>
      </c>
      <c r="X10" s="54" t="s">
        <v>481</v>
      </c>
      <c r="Y10" s="46" t="s">
        <v>453</v>
      </c>
      <c r="Z10" s="46" t="s">
        <v>454</v>
      </c>
      <c r="AA10" s="46" t="s">
        <v>520</v>
      </c>
      <c r="AB10" s="12">
        <v>0.67</v>
      </c>
    </row>
    <row r="11" spans="1:28" s="2" customFormat="1" ht="153" customHeight="1">
      <c r="A11" s="94"/>
      <c r="B11" s="91"/>
      <c r="C11" s="5" t="s">
        <v>138</v>
      </c>
      <c r="D11" s="8" t="s">
        <v>139</v>
      </c>
      <c r="E11" s="8">
        <v>1</v>
      </c>
      <c r="F11" s="8" t="s">
        <v>140</v>
      </c>
      <c r="G11" s="9" t="s">
        <v>140</v>
      </c>
      <c r="H11" s="5" t="s">
        <v>108</v>
      </c>
      <c r="I11" s="14"/>
      <c r="J11" s="14"/>
      <c r="K11" s="10"/>
      <c r="L11" s="14"/>
      <c r="M11" s="70"/>
      <c r="N11" s="68">
        <v>1</v>
      </c>
      <c r="O11" s="70"/>
      <c r="P11" s="70"/>
      <c r="Q11" s="14"/>
      <c r="R11" s="14"/>
      <c r="S11" s="14"/>
      <c r="T11" s="11"/>
      <c r="U11" s="46" t="s">
        <v>423</v>
      </c>
      <c r="V11" s="46"/>
      <c r="W11" s="46" t="str">
        <f t="shared" si="0"/>
        <v>Realización del evento y divulgación  de la audiencia pública de rendición de cuentas vigencia 2021, con la activa participación de grupos de interés, gremios, organismos de control y la ciudadanía en general.tiene como meta: 1 su producto es :Audiencia pública de rendición de cuentas vigencia 2021 realizada cuyo indicador es  :Audiencia pública de rendición de cuentas vigencia 2021 realizada ,presento evidencia :</v>
      </c>
      <c r="X11" s="46"/>
      <c r="Y11" s="46" t="s">
        <v>453</v>
      </c>
      <c r="Z11" s="46" t="s">
        <v>454</v>
      </c>
      <c r="AA11" s="46" t="s">
        <v>535</v>
      </c>
      <c r="AB11" s="46">
        <v>100</v>
      </c>
    </row>
    <row r="12" spans="1:28" s="2" customFormat="1" ht="179" customHeight="1">
      <c r="A12" s="94"/>
      <c r="B12" s="91"/>
      <c r="C12" s="5" t="s">
        <v>141</v>
      </c>
      <c r="D12" s="5" t="s">
        <v>142</v>
      </c>
      <c r="E12" s="5">
        <v>1</v>
      </c>
      <c r="F12" s="5" t="s">
        <v>143</v>
      </c>
      <c r="G12" s="5" t="s">
        <v>144</v>
      </c>
      <c r="H12" s="5" t="s">
        <v>120</v>
      </c>
      <c r="I12" s="11"/>
      <c r="J12" s="11"/>
      <c r="K12" s="10"/>
      <c r="L12" s="15"/>
      <c r="M12" s="71"/>
      <c r="N12" s="71"/>
      <c r="O12" s="71"/>
      <c r="P12" s="71"/>
      <c r="Q12" s="5"/>
      <c r="R12" s="10">
        <v>1</v>
      </c>
      <c r="S12" s="14"/>
      <c r="T12" s="11"/>
      <c r="U12" s="46" t="s">
        <v>423</v>
      </c>
      <c r="V12" s="46"/>
      <c r="W12" s="46" t="str">
        <f t="shared" si="0"/>
        <v>Realizar Audiencia pública de rendición de cuentas con la activa participación de grupos de Interés, gremios, organizaciones y ciudadanía en general.tiene como meta: 1 su producto es :Audiencia publica cuyo indicador es  :Audiencia pública realizada ,presento evidencia :</v>
      </c>
      <c r="X12" s="54" t="s">
        <v>506</v>
      </c>
      <c r="Y12" s="46" t="s">
        <v>423</v>
      </c>
      <c r="Z12" s="46" t="s">
        <v>449</v>
      </c>
      <c r="AA12" s="46" t="s">
        <v>505</v>
      </c>
      <c r="AB12" s="12">
        <v>0</v>
      </c>
    </row>
    <row r="13" spans="1:28" ht="132" customHeight="1">
      <c r="A13" s="94"/>
      <c r="B13" s="91"/>
      <c r="C13" s="5" t="s">
        <v>145</v>
      </c>
      <c r="D13" s="5" t="s">
        <v>146</v>
      </c>
      <c r="E13" s="5">
        <v>1</v>
      </c>
      <c r="F13" s="5" t="s">
        <v>131</v>
      </c>
      <c r="G13" s="5" t="s">
        <v>147</v>
      </c>
      <c r="H13" s="5" t="s">
        <v>120</v>
      </c>
      <c r="I13" s="11"/>
      <c r="J13" s="11"/>
      <c r="K13" s="10"/>
      <c r="L13" s="14"/>
      <c r="M13" s="70"/>
      <c r="N13" s="70"/>
      <c r="O13" s="70"/>
      <c r="P13" s="70"/>
      <c r="Q13" s="10"/>
      <c r="R13" s="10">
        <v>1</v>
      </c>
      <c r="S13" s="14"/>
      <c r="T13" s="11"/>
      <c r="U13" s="46" t="s">
        <v>423</v>
      </c>
      <c r="V13" s="46"/>
      <c r="W13" s="46" t="str">
        <f t="shared" si="0"/>
        <v>Diseñar e implementar una estrategia de divulgación de los avances de la entidad respecto a la implementación del Acuerdo de Paz.tiene como meta: 1 su producto es :Estrategia cuyo indicador es  :Estrategia publicada ,presento evidencia :</v>
      </c>
      <c r="X13" s="46" t="s">
        <v>508</v>
      </c>
      <c r="Y13" s="46" t="s">
        <v>453</v>
      </c>
      <c r="Z13" s="46" t="s">
        <v>454</v>
      </c>
      <c r="AA13" s="54" t="s">
        <v>507</v>
      </c>
      <c r="AB13" s="12">
        <v>1</v>
      </c>
    </row>
    <row r="14" spans="1:28" ht="192" customHeight="1">
      <c r="A14" s="94"/>
      <c r="B14" s="91"/>
      <c r="C14" s="5" t="s">
        <v>148</v>
      </c>
      <c r="D14" s="5" t="s">
        <v>149</v>
      </c>
      <c r="E14" s="5">
        <v>1</v>
      </c>
      <c r="F14" s="5" t="s">
        <v>150</v>
      </c>
      <c r="G14" s="5" t="s">
        <v>151</v>
      </c>
      <c r="H14" s="5" t="s">
        <v>120</v>
      </c>
      <c r="I14" s="11"/>
      <c r="J14" s="11"/>
      <c r="K14" s="5"/>
      <c r="L14" s="11"/>
      <c r="M14" s="72"/>
      <c r="N14" s="72"/>
      <c r="O14" s="72"/>
      <c r="P14" s="72"/>
      <c r="Q14" s="10"/>
      <c r="R14" s="14"/>
      <c r="S14" s="14"/>
      <c r="T14" s="46">
        <v>1</v>
      </c>
      <c r="U14" s="46" t="s">
        <v>423</v>
      </c>
      <c r="V14" s="46"/>
      <c r="W14" s="46" t="str">
        <f t="shared" si="0"/>
        <v>Diseñar e implementar espacios de dialogo nacionales y territoriales con base en los lineamientos del Manual Único de Rendición de Cuentas de acuerdo con el cronograma establecido por el Sistema de Rendición de Cuentas. tiene como meta: 1 su producto es :Espacio de dialogo cuyo indicador es  :Espacios de diálogos realizados ,presento evidencia :</v>
      </c>
      <c r="X14" s="54" t="s">
        <v>506</v>
      </c>
      <c r="Y14" s="46" t="s">
        <v>423</v>
      </c>
      <c r="Z14" s="46" t="s">
        <v>449</v>
      </c>
      <c r="AA14" s="46" t="s">
        <v>496</v>
      </c>
      <c r="AB14" s="12">
        <v>0</v>
      </c>
    </row>
    <row r="15" spans="1:28" s="2" customFormat="1" ht="128" customHeight="1">
      <c r="A15" s="94"/>
      <c r="B15" s="6" t="s">
        <v>152</v>
      </c>
      <c r="C15" s="5" t="s">
        <v>153</v>
      </c>
      <c r="D15" s="5" t="s">
        <v>154</v>
      </c>
      <c r="E15" s="8">
        <v>1</v>
      </c>
      <c r="F15" s="8" t="s">
        <v>155</v>
      </c>
      <c r="G15" s="5" t="s">
        <v>156</v>
      </c>
      <c r="H15" s="8" t="s">
        <v>157</v>
      </c>
      <c r="I15" s="10"/>
      <c r="J15" s="10"/>
      <c r="K15" s="10"/>
      <c r="L15" s="10"/>
      <c r="M15" s="68"/>
      <c r="N15" s="68">
        <v>1</v>
      </c>
      <c r="O15" s="68"/>
      <c r="P15" s="68"/>
      <c r="Q15" s="10"/>
      <c r="R15" s="10"/>
      <c r="S15" s="10"/>
      <c r="T15" s="10"/>
      <c r="U15" s="46" t="s">
        <v>423</v>
      </c>
      <c r="V15" s="46"/>
      <c r="W15" s="46" t="str">
        <f t="shared" si="0"/>
        <v>Socialización a los servidores públicos y contratistas de la ANT sobre la importancia de la rendición de cuentastiene como meta: 1 su producto es :Sesión de socialización cuyo indicador es  :Sesiones de socialización realizada ,presento evidencia :</v>
      </c>
      <c r="X15" s="54" t="s">
        <v>509</v>
      </c>
      <c r="Y15" s="46" t="s">
        <v>453</v>
      </c>
      <c r="Z15" s="46" t="s">
        <v>454</v>
      </c>
      <c r="AA15" s="54" t="s">
        <v>510</v>
      </c>
      <c r="AB15" s="12">
        <v>1</v>
      </c>
    </row>
    <row r="16" spans="1:28" ht="152" customHeight="1">
      <c r="A16" s="94"/>
      <c r="B16" s="91" t="s">
        <v>158</v>
      </c>
      <c r="C16" s="5" t="s">
        <v>159</v>
      </c>
      <c r="D16" s="8" t="s">
        <v>160</v>
      </c>
      <c r="E16" s="8">
        <v>1</v>
      </c>
      <c r="F16" s="8" t="s">
        <v>161</v>
      </c>
      <c r="G16" s="8" t="s">
        <v>162</v>
      </c>
      <c r="H16" s="5" t="s">
        <v>27</v>
      </c>
      <c r="I16" s="14"/>
      <c r="J16" s="14"/>
      <c r="K16" s="14"/>
      <c r="L16" s="5"/>
      <c r="M16" s="70"/>
      <c r="N16" s="70"/>
      <c r="O16" s="70"/>
      <c r="P16" s="70"/>
      <c r="Q16" s="14"/>
      <c r="R16" s="14"/>
      <c r="S16" s="16">
        <v>1</v>
      </c>
      <c r="T16" s="11"/>
      <c r="U16" s="46" t="s">
        <v>423</v>
      </c>
      <c r="V16" s="46"/>
      <c r="W16" s="46" t="str">
        <f t="shared" si="0"/>
        <v>Realizar la evaluación de rendición de cuentas de la Agencia, siguiendo los lineamientos establecidos por la DAFP, dando cumplimiento al marco normativo y de política vigente.tiene como meta: 1 su producto es :Informe de evaluación de rendición de cuentas publicado-Anual cuyo indicador es  :Informe de evaluación de rendición de cuentas publicado ,presento evidencia :</v>
      </c>
      <c r="X16" s="54" t="s">
        <v>450</v>
      </c>
      <c r="Y16" s="46" t="s">
        <v>423</v>
      </c>
      <c r="Z16" s="46" t="s">
        <v>449</v>
      </c>
      <c r="AA16" s="46" t="s">
        <v>451</v>
      </c>
      <c r="AB16" s="12">
        <v>0</v>
      </c>
    </row>
    <row r="17" spans="1:28" ht="164" customHeight="1">
      <c r="A17" s="94"/>
      <c r="B17" s="91"/>
      <c r="C17" s="5" t="s">
        <v>163</v>
      </c>
      <c r="D17" s="5" t="s">
        <v>164</v>
      </c>
      <c r="E17" s="5">
        <v>1</v>
      </c>
      <c r="F17" s="5" t="s">
        <v>165</v>
      </c>
      <c r="G17" s="5" t="s">
        <v>166</v>
      </c>
      <c r="H17" s="5" t="s">
        <v>32</v>
      </c>
      <c r="I17" s="11"/>
      <c r="J17" s="11"/>
      <c r="K17" s="11"/>
      <c r="L17" s="5"/>
      <c r="M17" s="68"/>
      <c r="N17" s="68">
        <v>1</v>
      </c>
      <c r="O17" s="70"/>
      <c r="P17" s="70"/>
      <c r="Q17" s="14"/>
      <c r="R17" s="14"/>
      <c r="S17" s="14"/>
      <c r="T17" s="11"/>
      <c r="U17" s="46" t="s">
        <v>423</v>
      </c>
      <c r="V17" s="46"/>
      <c r="W17" s="46" t="str">
        <f t="shared" si="0"/>
        <v>Aplicar autodiagnóstico del estado de la Rendición de Cuentas de la Entidadtiene como meta: 1 su producto es :Autodiagnóstico cuyo indicador es  :Autodiagnóstico aplicado ,presento evidencia :</v>
      </c>
      <c r="X17" s="54" t="s">
        <v>509</v>
      </c>
      <c r="Y17" s="46" t="s">
        <v>453</v>
      </c>
      <c r="Z17" s="46" t="s">
        <v>454</v>
      </c>
      <c r="AA17" s="54" t="s">
        <v>511</v>
      </c>
      <c r="AB17" s="12">
        <v>1</v>
      </c>
    </row>
    <row r="18" spans="1:28" ht="179" customHeight="1">
      <c r="A18" s="94"/>
      <c r="B18" s="91"/>
      <c r="C18" s="5" t="s">
        <v>167</v>
      </c>
      <c r="D18" s="5" t="s">
        <v>168</v>
      </c>
      <c r="E18" s="5">
        <v>1</v>
      </c>
      <c r="F18" s="5" t="s">
        <v>169</v>
      </c>
      <c r="G18" s="5" t="s">
        <v>170</v>
      </c>
      <c r="H18" s="5" t="s">
        <v>171</v>
      </c>
      <c r="I18" s="11"/>
      <c r="J18" s="11"/>
      <c r="K18" s="11"/>
      <c r="L18" s="5"/>
      <c r="M18" s="72"/>
      <c r="N18" s="72"/>
      <c r="O18" s="72"/>
      <c r="P18" s="72"/>
      <c r="Q18" s="5"/>
      <c r="R18" s="14"/>
      <c r="S18" s="14"/>
      <c r="T18" s="46">
        <v>1</v>
      </c>
      <c r="U18" s="46" t="s">
        <v>423</v>
      </c>
      <c r="V18" s="46"/>
      <c r="W18" s="46" t="str">
        <f t="shared" si="0"/>
        <v>Autoevaluar la estrategia para la rendición de cuentas de la Entidad.tiene como meta: 1 su producto es :Documento de autoevaluación  cuyo indicador es  :Documento de Autoevaluación elaborado ,presento evidencia :</v>
      </c>
      <c r="X18" s="46"/>
      <c r="Y18" s="46" t="s">
        <v>423</v>
      </c>
      <c r="Z18" s="46" t="s">
        <v>449</v>
      </c>
      <c r="AA18" s="61" t="s">
        <v>536</v>
      </c>
      <c r="AB18" s="46">
        <v>0</v>
      </c>
    </row>
    <row r="19" spans="1:28">
      <c r="AB19" s="51">
        <f>AVERAGE(AB3:AB18)</f>
        <v>16.021249999999998</v>
      </c>
    </row>
    <row r="20" spans="1:28">
      <c r="AB20" s="51"/>
    </row>
    <row r="21" spans="1:28">
      <c r="AB21" s="51"/>
    </row>
    <row r="22" spans="1:28" ht="15">
      <c r="B22" s="51" t="s">
        <v>562</v>
      </c>
      <c r="C22" s="86" t="s">
        <v>432</v>
      </c>
      <c r="D22" s="93"/>
      <c r="E22" s="87"/>
      <c r="AB22" s="51"/>
    </row>
    <row r="23" spans="1:28" ht="14" customHeight="1">
      <c r="B23" s="81">
        <v>16</v>
      </c>
      <c r="C23" s="13" t="s">
        <v>414</v>
      </c>
      <c r="D23" s="13" t="s">
        <v>429</v>
      </c>
      <c r="E23" s="13" t="s">
        <v>431</v>
      </c>
      <c r="AB23" s="51"/>
    </row>
    <row r="24" spans="1:28" ht="14" customHeight="1">
      <c r="B24" s="82"/>
      <c r="C24" s="13" t="s">
        <v>422</v>
      </c>
      <c r="D24" s="13">
        <v>11</v>
      </c>
      <c r="E24" s="13">
        <f>(D24/D$27)*100</f>
        <v>68.75</v>
      </c>
    </row>
    <row r="25" spans="1:28" ht="14" customHeight="1">
      <c r="B25" s="82"/>
      <c r="C25" s="13" t="s">
        <v>423</v>
      </c>
      <c r="D25" s="13">
        <v>5</v>
      </c>
      <c r="E25" s="51">
        <f t="shared" ref="E25:E27" si="1">(D25/D$27)*100</f>
        <v>31.25</v>
      </c>
    </row>
    <row r="26" spans="1:28" ht="14" customHeight="1">
      <c r="B26" s="82"/>
      <c r="C26" s="13" t="s">
        <v>417</v>
      </c>
      <c r="D26" s="13">
        <v>0</v>
      </c>
      <c r="E26" s="51">
        <f t="shared" si="1"/>
        <v>0</v>
      </c>
    </row>
    <row r="27" spans="1:28" ht="14" customHeight="1">
      <c r="B27" s="92"/>
      <c r="C27" s="13" t="s">
        <v>424</v>
      </c>
      <c r="D27" s="13">
        <v>16</v>
      </c>
      <c r="E27" s="51">
        <f t="shared" si="1"/>
        <v>100</v>
      </c>
    </row>
    <row r="33" spans="4:6" ht="15">
      <c r="D33" s="13" t="s">
        <v>422</v>
      </c>
      <c r="E33" s="13" t="s">
        <v>423</v>
      </c>
      <c r="F33" s="13" t="s">
        <v>417</v>
      </c>
    </row>
    <row r="34" spans="4:6">
      <c r="D34" s="13">
        <v>11</v>
      </c>
      <c r="E34" s="13">
        <v>5</v>
      </c>
      <c r="F34" s="13">
        <v>0</v>
      </c>
    </row>
  </sheetData>
  <mergeCells count="17">
    <mergeCell ref="A3:A18"/>
    <mergeCell ref="B3:B9"/>
    <mergeCell ref="B10:B14"/>
    <mergeCell ref="B16:B18"/>
    <mergeCell ref="A1:A2"/>
    <mergeCell ref="B1:B2"/>
    <mergeCell ref="B23:B27"/>
    <mergeCell ref="Y1:AA1"/>
    <mergeCell ref="C22:E22"/>
    <mergeCell ref="U1:W1"/>
    <mergeCell ref="I1:T1"/>
    <mergeCell ref="C1:C2"/>
    <mergeCell ref="D1:D2"/>
    <mergeCell ref="E1:E2"/>
    <mergeCell ref="F1:F2"/>
    <mergeCell ref="G1:G2"/>
    <mergeCell ref="H1:H2"/>
  </mergeCells>
  <pageMargins left="0.7" right="0.7" top="0.75" bottom="0.75" header="0.3" footer="0.3"/>
  <pageSetup orientation="portrait" horizontalDpi="0" verticalDpi="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2C8F3B-D391-8C46-B4BC-6F3C59309B28}">
  <dimension ref="A1:AB53"/>
  <sheetViews>
    <sheetView topLeftCell="C1" zoomScale="117" workbookViewId="0">
      <pane ySplit="1" topLeftCell="A44" activePane="bottomLeft" state="frozen"/>
      <selection pane="bottomLeft" activeCell="G59" sqref="G59"/>
    </sheetView>
  </sheetViews>
  <sheetFormatPr baseColWidth="10" defaultColWidth="11.5" defaultRowHeight="14"/>
  <cols>
    <col min="1" max="1" width="17.5" style="1" customWidth="1"/>
    <col min="2" max="2" width="26.5" style="1" customWidth="1"/>
    <col min="3" max="3" width="15" style="1" customWidth="1"/>
    <col min="4" max="4" width="48.83203125" style="1" customWidth="1"/>
    <col min="5" max="5" width="12.6640625" style="1" customWidth="1"/>
    <col min="6" max="6" width="26.33203125" style="1" customWidth="1"/>
    <col min="7" max="7" width="34" style="1" customWidth="1"/>
    <col min="8" max="8" width="25.5" style="1" customWidth="1"/>
    <col min="9" max="9" width="7.5" style="1" customWidth="1"/>
    <col min="10" max="10" width="14.33203125" style="1" customWidth="1"/>
    <col min="11" max="12" width="7" style="1" customWidth="1"/>
    <col min="13" max="16" width="7" style="73" customWidth="1"/>
    <col min="17" max="20" width="7" style="1" customWidth="1"/>
    <col min="21" max="21" width="11.33203125" style="1" customWidth="1"/>
    <col min="22" max="22" width="10.83203125" style="1" customWidth="1"/>
    <col min="23" max="24" width="32.6640625" style="1" customWidth="1"/>
    <col min="25" max="26" width="11.5" style="1"/>
    <col min="27" max="27" width="22.33203125" style="1" customWidth="1"/>
    <col min="28" max="16384" width="11.5" style="1"/>
  </cols>
  <sheetData>
    <row r="1" spans="1:28" s="2" customFormat="1" ht="18">
      <c r="A1" s="77" t="s">
        <v>0</v>
      </c>
      <c r="B1" s="77" t="s">
        <v>1</v>
      </c>
      <c r="C1" s="77" t="s">
        <v>2</v>
      </c>
      <c r="D1" s="77" t="s">
        <v>3</v>
      </c>
      <c r="E1" s="77" t="s">
        <v>4</v>
      </c>
      <c r="F1" s="77" t="s">
        <v>5</v>
      </c>
      <c r="G1" s="77" t="s">
        <v>6</v>
      </c>
      <c r="H1" s="77" t="s">
        <v>7</v>
      </c>
      <c r="I1" s="88" t="s">
        <v>8</v>
      </c>
      <c r="J1" s="89"/>
      <c r="K1" s="89"/>
      <c r="L1" s="89"/>
      <c r="M1" s="89"/>
      <c r="N1" s="89"/>
      <c r="O1" s="89"/>
      <c r="P1" s="89"/>
      <c r="Q1" s="89"/>
      <c r="R1" s="89"/>
      <c r="S1" s="89"/>
      <c r="T1" s="90"/>
      <c r="U1" s="83" t="s">
        <v>564</v>
      </c>
      <c r="V1" s="84"/>
      <c r="W1" s="85"/>
      <c r="X1" s="37"/>
      <c r="Y1" s="83" t="s">
        <v>445</v>
      </c>
      <c r="Z1" s="84"/>
      <c r="AA1" s="85"/>
      <c r="AB1" s="38"/>
    </row>
    <row r="2" spans="1:28" s="2" customFormat="1" ht="51">
      <c r="A2" s="78"/>
      <c r="B2" s="78"/>
      <c r="C2" s="78"/>
      <c r="D2" s="78"/>
      <c r="E2" s="78"/>
      <c r="F2" s="78"/>
      <c r="G2" s="78"/>
      <c r="H2" s="78"/>
      <c r="I2" s="3" t="s">
        <v>9</v>
      </c>
      <c r="J2" s="3" t="s">
        <v>10</v>
      </c>
      <c r="K2" s="3" t="s">
        <v>11</v>
      </c>
      <c r="L2" s="3" t="s">
        <v>12</v>
      </c>
      <c r="M2" s="67" t="s">
        <v>13</v>
      </c>
      <c r="N2" s="67" t="s">
        <v>14</v>
      </c>
      <c r="O2" s="67" t="s">
        <v>15</v>
      </c>
      <c r="P2" s="67" t="s">
        <v>16</v>
      </c>
      <c r="Q2" s="3" t="s">
        <v>17</v>
      </c>
      <c r="R2" s="3" t="s">
        <v>18</v>
      </c>
      <c r="S2" s="3" t="s">
        <v>19</v>
      </c>
      <c r="T2" s="3" t="s">
        <v>20</v>
      </c>
      <c r="U2" s="3" t="s">
        <v>414</v>
      </c>
      <c r="V2" s="3" t="s">
        <v>418</v>
      </c>
      <c r="W2" s="3" t="s">
        <v>415</v>
      </c>
      <c r="X2" s="3" t="s">
        <v>465</v>
      </c>
      <c r="Y2" s="3" t="s">
        <v>414</v>
      </c>
      <c r="Z2" s="3" t="s">
        <v>418</v>
      </c>
      <c r="AA2" s="3" t="s">
        <v>415</v>
      </c>
      <c r="AB2" s="3" t="s">
        <v>448</v>
      </c>
    </row>
    <row r="3" spans="1:28" s="2" customFormat="1" ht="144" customHeight="1">
      <c r="A3" s="96" t="s">
        <v>172</v>
      </c>
      <c r="B3" s="91" t="s">
        <v>173</v>
      </c>
      <c r="C3" s="5" t="s">
        <v>174</v>
      </c>
      <c r="D3" s="46" t="s">
        <v>175</v>
      </c>
      <c r="E3" s="46">
        <v>2</v>
      </c>
      <c r="F3" s="46" t="s">
        <v>176</v>
      </c>
      <c r="G3" s="46" t="s">
        <v>177</v>
      </c>
      <c r="H3" s="46" t="s">
        <v>27</v>
      </c>
      <c r="I3" s="46">
        <v>1</v>
      </c>
      <c r="J3" s="46"/>
      <c r="K3" s="46"/>
      <c r="L3" s="46"/>
      <c r="M3" s="32"/>
      <c r="N3" s="32"/>
      <c r="O3" s="32">
        <v>1</v>
      </c>
      <c r="P3" s="32"/>
      <c r="Q3" s="46"/>
      <c r="R3" s="46"/>
      <c r="S3" s="46"/>
      <c r="T3" s="46"/>
      <c r="U3" s="46" t="s">
        <v>422</v>
      </c>
      <c r="V3" s="46" t="s">
        <v>419</v>
      </c>
      <c r="W3" s="46" t="str">
        <f>D3&amp;" tiene como meta: "&amp;E3&amp;", su producto es :"&amp;F3&amp;" cuyo indicador es :"&amp;G3&amp;", presento evidencia:"&amp;V3</f>
        <v>Realizar evaluación a la atención a las peticiones allegadas a la Agencia tiene como meta: 2, su producto es :Informes de evaluación de peticiones publicadas-semestral cuyo indicador es :Numero de Informes de evaluación de peticiones publicados / Informes Realizados, presento evidencia:Si</v>
      </c>
      <c r="X3" s="54" t="s">
        <v>452</v>
      </c>
      <c r="Y3" s="46" t="s">
        <v>453</v>
      </c>
      <c r="Z3" s="46" t="s">
        <v>454</v>
      </c>
      <c r="AA3" s="46" t="s">
        <v>455</v>
      </c>
      <c r="AB3" s="10">
        <v>100</v>
      </c>
    </row>
    <row r="4" spans="1:28" s="2" customFormat="1" ht="168" customHeight="1">
      <c r="A4" s="97"/>
      <c r="B4" s="91"/>
      <c r="C4" s="5" t="s">
        <v>178</v>
      </c>
      <c r="D4" s="46" t="s">
        <v>179</v>
      </c>
      <c r="E4" s="46">
        <v>5</v>
      </c>
      <c r="F4" s="46" t="s">
        <v>180</v>
      </c>
      <c r="G4" s="46" t="s">
        <v>181</v>
      </c>
      <c r="H4" s="17" t="s">
        <v>182</v>
      </c>
      <c r="I4" s="46"/>
      <c r="J4" s="46"/>
      <c r="K4" s="46"/>
      <c r="L4" s="46"/>
      <c r="M4" s="32"/>
      <c r="N4" s="68">
        <v>2</v>
      </c>
      <c r="O4" s="68"/>
      <c r="P4" s="68"/>
      <c r="Q4" s="10"/>
      <c r="R4" s="10">
        <v>3</v>
      </c>
      <c r="S4" s="10"/>
      <c r="T4" s="10"/>
      <c r="U4" s="46" t="s">
        <v>423</v>
      </c>
      <c r="V4" s="46"/>
      <c r="W4" s="46" t="str">
        <f t="shared" ref="W4:W22" si="0">D4&amp;" tiene como meta: "&amp;E4&amp;", su producto es :"&amp;F4&amp;" cuyo indicador es :"&amp;G4&amp;", presento evidencia:"&amp;V4</f>
        <v>Elaborar  los estudios previos para la celebración de contratos y/o convenios interadministrativos, en los que se busque dar apertura a un Punto de Atención de Tierras. tiene como meta: 5, su producto es :Estudios previos realizados. cuyo indicador es :Estudios previos realizados / Estudios previos programados., presento evidencia:</v>
      </c>
      <c r="X4" s="46"/>
      <c r="Y4" s="46" t="s">
        <v>453</v>
      </c>
      <c r="Z4" s="46" t="s">
        <v>454</v>
      </c>
      <c r="AA4" s="51" t="s">
        <v>455</v>
      </c>
      <c r="AB4" s="10">
        <v>40</v>
      </c>
    </row>
    <row r="5" spans="1:28" s="2" customFormat="1" ht="119">
      <c r="A5" s="97"/>
      <c r="B5" s="91"/>
      <c r="C5" s="5" t="s">
        <v>183</v>
      </c>
      <c r="D5" s="46" t="s">
        <v>184</v>
      </c>
      <c r="E5" s="46">
        <v>1</v>
      </c>
      <c r="F5" s="46" t="s">
        <v>185</v>
      </c>
      <c r="G5" s="46" t="s">
        <v>185</v>
      </c>
      <c r="H5" s="46" t="s">
        <v>186</v>
      </c>
      <c r="I5" s="46"/>
      <c r="J5" s="46"/>
      <c r="K5" s="46"/>
      <c r="L5" s="46"/>
      <c r="M5" s="32">
        <v>1</v>
      </c>
      <c r="N5" s="68"/>
      <c r="O5" s="68"/>
      <c r="P5" s="68"/>
      <c r="Q5" s="10"/>
      <c r="R5" s="10"/>
      <c r="S5" s="10"/>
      <c r="T5" s="10"/>
      <c r="U5" s="46" t="s">
        <v>422</v>
      </c>
      <c r="V5" s="46" t="s">
        <v>419</v>
      </c>
      <c r="W5" s="46" t="str">
        <f t="shared" si="0"/>
        <v>Actualizar la estrategia de servicio al ciudadano tiene como meta: 1, su producto es :Documento de estrategia actualizado  cuyo indicador es :Documento de estrategia actualizado , presento evidencia:Si</v>
      </c>
      <c r="X5" s="46"/>
      <c r="Y5" s="46" t="s">
        <v>453</v>
      </c>
      <c r="Z5" s="46" t="s">
        <v>454</v>
      </c>
      <c r="AA5" s="3" t="s">
        <v>537</v>
      </c>
      <c r="AB5" s="10">
        <v>100</v>
      </c>
    </row>
    <row r="6" spans="1:28" s="2" customFormat="1" ht="102">
      <c r="A6" s="97"/>
      <c r="B6" s="91"/>
      <c r="C6" s="5" t="s">
        <v>187</v>
      </c>
      <c r="D6" s="46" t="s">
        <v>188</v>
      </c>
      <c r="E6" s="46">
        <v>1</v>
      </c>
      <c r="F6" s="46" t="s">
        <v>189</v>
      </c>
      <c r="G6" s="46" t="s">
        <v>189</v>
      </c>
      <c r="H6" s="46" t="s">
        <v>186</v>
      </c>
      <c r="I6" s="46"/>
      <c r="J6" s="46"/>
      <c r="K6" s="46"/>
      <c r="L6" s="46"/>
      <c r="M6" s="32"/>
      <c r="N6" s="68">
        <v>1</v>
      </c>
      <c r="O6" s="68"/>
      <c r="P6" s="68"/>
      <c r="Q6" s="10"/>
      <c r="R6" s="10"/>
      <c r="S6" s="10"/>
      <c r="T6" s="10"/>
      <c r="U6" s="46" t="s">
        <v>423</v>
      </c>
      <c r="V6" s="46"/>
      <c r="W6" s="46" t="str">
        <f t="shared" si="0"/>
        <v>Socializar la estrategia de servicio al ciudadano tiene como meta: 1, su producto es :Estrategia socializada cuyo indicador es :Estrategia socializada, presento evidencia:</v>
      </c>
      <c r="X6" s="46"/>
      <c r="Y6" s="46" t="s">
        <v>453</v>
      </c>
      <c r="Z6" s="46" t="s">
        <v>454</v>
      </c>
      <c r="AA6" s="3" t="s">
        <v>538</v>
      </c>
      <c r="AB6" s="10">
        <v>100</v>
      </c>
    </row>
    <row r="7" spans="1:28" s="2" customFormat="1" ht="120">
      <c r="A7" s="97"/>
      <c r="B7" s="81" t="s">
        <v>190</v>
      </c>
      <c r="C7" s="5" t="s">
        <v>191</v>
      </c>
      <c r="D7" s="46" t="s">
        <v>192</v>
      </c>
      <c r="E7" s="12">
        <v>1</v>
      </c>
      <c r="F7" s="46" t="s">
        <v>193</v>
      </c>
      <c r="G7" s="46" t="s">
        <v>194</v>
      </c>
      <c r="H7" s="17" t="s">
        <v>182</v>
      </c>
      <c r="I7" s="46"/>
      <c r="J7" s="46"/>
      <c r="K7" s="46"/>
      <c r="L7" s="46"/>
      <c r="M7" s="69">
        <v>1</v>
      </c>
      <c r="N7" s="72"/>
      <c r="O7" s="69"/>
      <c r="P7" s="72"/>
      <c r="Q7" s="46"/>
      <c r="R7" s="11"/>
      <c r="S7" s="12">
        <v>1</v>
      </c>
      <c r="T7" s="11"/>
      <c r="U7" s="46" t="s">
        <v>423</v>
      </c>
      <c r="V7" s="46"/>
      <c r="W7" s="46" t="str">
        <f t="shared" si="0"/>
        <v>Publicar contenido de toda decisión que afecte la prestación del servicio al ciudadano en  las Unidades de Gestión Territorial y los Puntos de Atención a Tierras. tiene como meta: 1, su producto es :Piezas informativas elaboradas. cuyo indicador es :Piezas informativas publicadas., presento evidencia:</v>
      </c>
      <c r="X7" s="46"/>
      <c r="Y7" s="46" t="s">
        <v>453</v>
      </c>
      <c r="Z7" s="46" t="s">
        <v>454</v>
      </c>
      <c r="AA7" s="3" t="s">
        <v>539</v>
      </c>
      <c r="AB7" s="10">
        <v>50</v>
      </c>
    </row>
    <row r="8" spans="1:28" s="2" customFormat="1" ht="105">
      <c r="A8" s="97"/>
      <c r="B8" s="82"/>
      <c r="C8" s="5" t="s">
        <v>195</v>
      </c>
      <c r="D8" s="46" t="s">
        <v>196</v>
      </c>
      <c r="E8" s="46">
        <v>1</v>
      </c>
      <c r="F8" s="46" t="s">
        <v>197</v>
      </c>
      <c r="G8" s="46" t="s">
        <v>197</v>
      </c>
      <c r="H8" s="46" t="s">
        <v>186</v>
      </c>
      <c r="I8" s="46"/>
      <c r="J8" s="46"/>
      <c r="K8" s="46"/>
      <c r="L8" s="46">
        <v>1</v>
      </c>
      <c r="M8" s="32"/>
      <c r="N8" s="72"/>
      <c r="O8" s="69"/>
      <c r="P8" s="72"/>
      <c r="Q8" s="46"/>
      <c r="R8" s="11"/>
      <c r="S8" s="11"/>
      <c r="T8" s="11"/>
      <c r="U8" s="46" t="s">
        <v>422</v>
      </c>
      <c r="V8" s="46" t="s">
        <v>419</v>
      </c>
      <c r="W8" s="46" t="str">
        <f t="shared" si="0"/>
        <v>Actualizar e implementar estrategia para atender el rezago de la ANT tiene como meta: 1, su producto es :Plan con metas e indicadores y cronograma elaborado cuyo indicador es :Plan con metas e indicadores y cronograma elaborado, presento evidencia:Si</v>
      </c>
      <c r="X8" s="46"/>
      <c r="Y8" s="46" t="s">
        <v>453</v>
      </c>
      <c r="Z8" s="46" t="s">
        <v>454</v>
      </c>
      <c r="AA8" s="3" t="s">
        <v>540</v>
      </c>
      <c r="AB8" s="10">
        <v>100</v>
      </c>
    </row>
    <row r="9" spans="1:28" s="2" customFormat="1" ht="204">
      <c r="A9" s="97"/>
      <c r="B9" s="82"/>
      <c r="C9" s="5" t="s">
        <v>198</v>
      </c>
      <c r="D9" s="46" t="s">
        <v>199</v>
      </c>
      <c r="E9" s="19">
        <v>1</v>
      </c>
      <c r="F9" s="19" t="s">
        <v>200</v>
      </c>
      <c r="G9" s="46" t="s">
        <v>201</v>
      </c>
      <c r="H9" s="46" t="s">
        <v>186</v>
      </c>
      <c r="I9" s="15"/>
      <c r="J9" s="15"/>
      <c r="K9" s="15"/>
      <c r="L9" s="15"/>
      <c r="M9" s="32"/>
      <c r="N9" s="72"/>
      <c r="O9" s="72"/>
      <c r="P9" s="72"/>
      <c r="Q9" s="11"/>
      <c r="R9" s="11"/>
      <c r="S9" s="11"/>
      <c r="T9" s="15">
        <v>1</v>
      </c>
      <c r="U9" s="46" t="s">
        <v>423</v>
      </c>
      <c r="V9" s="46"/>
      <c r="W9" s="46" t="str">
        <f t="shared" si="0"/>
        <v>Ejecutar el plan de choque definido para la atención de PQRSD de la vigencias 2019 en la ANT tiene como meta: 1, su producto es :Matriz de seguimiento elaborada cuyo indicador es :(%) Porcentaje de PQRD atendidas/ Porcentaje de PQRD radicados en 2019, presento evidencia:</v>
      </c>
      <c r="X9" s="46"/>
      <c r="Y9" s="46" t="s">
        <v>470</v>
      </c>
      <c r="Z9" s="46" t="s">
        <v>454</v>
      </c>
      <c r="AA9" s="3" t="s">
        <v>541</v>
      </c>
      <c r="AB9" s="10">
        <v>50</v>
      </c>
    </row>
    <row r="10" spans="1:28" s="2" customFormat="1" ht="105">
      <c r="A10" s="97"/>
      <c r="B10" s="82"/>
      <c r="C10" s="5" t="s">
        <v>202</v>
      </c>
      <c r="D10" s="46" t="s">
        <v>203</v>
      </c>
      <c r="E10" s="19">
        <v>1</v>
      </c>
      <c r="F10" s="19" t="s">
        <v>200</v>
      </c>
      <c r="G10" s="46" t="s">
        <v>204</v>
      </c>
      <c r="H10" s="46" t="s">
        <v>186</v>
      </c>
      <c r="I10" s="46"/>
      <c r="J10" s="46"/>
      <c r="K10" s="46"/>
      <c r="L10" s="46"/>
      <c r="M10" s="32"/>
      <c r="N10" s="32"/>
      <c r="O10" s="32"/>
      <c r="P10" s="32"/>
      <c r="Q10" s="46"/>
      <c r="R10" s="46"/>
      <c r="S10" s="46"/>
      <c r="T10" s="15">
        <v>1</v>
      </c>
      <c r="U10" s="46" t="s">
        <v>423</v>
      </c>
      <c r="V10" s="46"/>
      <c r="W10" s="46" t="str">
        <f t="shared" si="0"/>
        <v>Ejecutar el plan de choque definido para la atención de PQRSD de la vigencias 2020 en la ANT tiene como meta: 1, su producto es :Matriz de seguimiento elaborada cuyo indicador es :(%) Porcentaje de PQRD atendidas/ Porcentaje de PQRD radicados en 2020, presento evidencia:</v>
      </c>
      <c r="X10" s="46"/>
      <c r="Y10" s="46" t="s">
        <v>470</v>
      </c>
      <c r="Z10" s="46" t="s">
        <v>449</v>
      </c>
      <c r="AA10" s="46"/>
      <c r="AB10" s="10">
        <v>0</v>
      </c>
    </row>
    <row r="11" spans="1:28" s="2" customFormat="1" ht="120">
      <c r="A11" s="97"/>
      <c r="B11" s="82"/>
      <c r="C11" s="5" t="s">
        <v>205</v>
      </c>
      <c r="D11" s="46" t="s">
        <v>206</v>
      </c>
      <c r="E11" s="19">
        <v>0.7</v>
      </c>
      <c r="F11" s="19" t="s">
        <v>200</v>
      </c>
      <c r="G11" s="46" t="s">
        <v>207</v>
      </c>
      <c r="H11" s="46" t="s">
        <v>186</v>
      </c>
      <c r="I11" s="46"/>
      <c r="J11" s="46"/>
      <c r="K11" s="46"/>
      <c r="L11" s="46"/>
      <c r="M11" s="32"/>
      <c r="N11" s="32"/>
      <c r="O11" s="32"/>
      <c r="P11" s="32"/>
      <c r="Q11" s="46"/>
      <c r="R11" s="46"/>
      <c r="S11" s="46"/>
      <c r="T11" s="15">
        <v>0.7</v>
      </c>
      <c r="U11" s="46" t="s">
        <v>423</v>
      </c>
      <c r="V11" s="46"/>
      <c r="W11" s="46" t="str">
        <f t="shared" si="0"/>
        <v>Ejecutar el plan de choque definido para la atención de PQRSD de la vigencias 2021 en la ANT tiene como meta: 0,7, su producto es :Matriz de seguimiento elaborada cuyo indicador es :(%) Porcentaje de PQRD atendidas/ Porcentaje de PQRD radicados en 2021, presento evidencia:</v>
      </c>
      <c r="X11" s="46"/>
      <c r="Y11" s="46" t="s">
        <v>470</v>
      </c>
      <c r="Z11" s="46" t="s">
        <v>449</v>
      </c>
      <c r="AA11" s="46"/>
      <c r="AB11" s="10">
        <v>0</v>
      </c>
    </row>
    <row r="12" spans="1:28" s="2" customFormat="1" ht="171" customHeight="1">
      <c r="A12" s="97"/>
      <c r="B12" s="82"/>
      <c r="C12" s="5" t="s">
        <v>208</v>
      </c>
      <c r="D12" s="46" t="s">
        <v>209</v>
      </c>
      <c r="E12" s="20">
        <v>11</v>
      </c>
      <c r="F12" s="46" t="s">
        <v>210</v>
      </c>
      <c r="G12" s="46" t="s">
        <v>210</v>
      </c>
      <c r="H12" s="46" t="s">
        <v>186</v>
      </c>
      <c r="I12" s="46">
        <v>1</v>
      </c>
      <c r="J12" s="46">
        <v>1</v>
      </c>
      <c r="K12" s="46">
        <v>1</v>
      </c>
      <c r="L12" s="46"/>
      <c r="M12" s="32">
        <v>2</v>
      </c>
      <c r="N12" s="32">
        <v>1</v>
      </c>
      <c r="O12" s="32">
        <v>1</v>
      </c>
      <c r="P12" s="32"/>
      <c r="Q12" s="46">
        <v>2</v>
      </c>
      <c r="R12" s="46">
        <v>1</v>
      </c>
      <c r="S12" s="46">
        <v>1</v>
      </c>
      <c r="T12" s="11"/>
      <c r="U12" s="46" t="s">
        <v>422</v>
      </c>
      <c r="V12" s="46" t="s">
        <v>419</v>
      </c>
      <c r="W12" s="46" t="str">
        <f t="shared" si="0"/>
        <v>Realizar el seguimiento a la ejecución del servicio analizando los resultados obtenidos de la Asesoría y Orientación al Ciudadano estableciendo las recomendaciones respectivas. tiene como meta: 11, su producto es :Informes de seguimiento elaborados cuyo indicador es :Informes de seguimiento elaborados, presento evidencia:Si</v>
      </c>
      <c r="X12" s="46"/>
      <c r="Y12" s="46" t="s">
        <v>453</v>
      </c>
      <c r="Z12" s="46" t="s">
        <v>454</v>
      </c>
      <c r="AA12" s="3" t="s">
        <v>542</v>
      </c>
      <c r="AB12" s="10">
        <v>63</v>
      </c>
    </row>
    <row r="13" spans="1:28" s="2" customFormat="1" ht="164" customHeight="1">
      <c r="A13" s="97"/>
      <c r="B13" s="82"/>
      <c r="C13" s="5" t="s">
        <v>211</v>
      </c>
      <c r="D13" s="46" t="s">
        <v>212</v>
      </c>
      <c r="E13" s="19">
        <v>0.9</v>
      </c>
      <c r="F13" s="46" t="s">
        <v>213</v>
      </c>
      <c r="G13" s="46" t="s">
        <v>214</v>
      </c>
      <c r="H13" s="46" t="s">
        <v>215</v>
      </c>
      <c r="I13" s="46"/>
      <c r="J13" s="46"/>
      <c r="K13" s="46"/>
      <c r="L13" s="46"/>
      <c r="M13" s="32"/>
      <c r="N13" s="32"/>
      <c r="O13" s="32"/>
      <c r="P13" s="32"/>
      <c r="Q13" s="46"/>
      <c r="R13" s="46"/>
      <c r="S13" s="46"/>
      <c r="T13" s="12">
        <v>0.9</v>
      </c>
      <c r="U13" s="46" t="s">
        <v>423</v>
      </c>
      <c r="V13" s="46"/>
      <c r="W13" s="46" t="str">
        <f t="shared" si="0"/>
        <v>Fortalecer la capacitación de las personas que atienden público en temas misionales de la ANT y servicio al ciudadano tiene como meta: 0,9, su producto es :Realizar socializaciones a los agentes de servicio al ciudadano cuyo indicador es :Numero de socializaciones programadas / Numero de socializaciones realizadas., presento evidencia:</v>
      </c>
      <c r="X13" s="46"/>
      <c r="Y13" s="46" t="s">
        <v>470</v>
      </c>
      <c r="Z13" s="46" t="s">
        <v>449</v>
      </c>
      <c r="AA13" s="62" t="s">
        <v>543</v>
      </c>
      <c r="AB13" s="10">
        <v>0</v>
      </c>
    </row>
    <row r="14" spans="1:28" s="2" customFormat="1" ht="220" customHeight="1">
      <c r="A14" s="97"/>
      <c r="B14" s="98" t="s">
        <v>216</v>
      </c>
      <c r="C14" s="5" t="s">
        <v>217</v>
      </c>
      <c r="D14" s="46" t="s">
        <v>218</v>
      </c>
      <c r="E14" s="46">
        <v>1</v>
      </c>
      <c r="F14" s="46" t="s">
        <v>219</v>
      </c>
      <c r="G14" s="46" t="s">
        <v>219</v>
      </c>
      <c r="H14" s="46" t="s">
        <v>220</v>
      </c>
      <c r="I14" s="46">
        <v>1</v>
      </c>
      <c r="J14" s="46"/>
      <c r="K14" s="11"/>
      <c r="L14" s="11"/>
      <c r="M14" s="72"/>
      <c r="N14" s="72"/>
      <c r="O14" s="72"/>
      <c r="P14" s="72"/>
      <c r="Q14" s="11"/>
      <c r="R14" s="11"/>
      <c r="S14" s="11"/>
      <c r="T14" s="11"/>
      <c r="U14" s="46" t="s">
        <v>422</v>
      </c>
      <c r="V14" s="46" t="s">
        <v>419</v>
      </c>
      <c r="W14" s="46" t="str">
        <f t="shared" si="0"/>
        <v>Incluir en el Plan Institucional de Capacitación, actividades de sensibilización para el mejoramiento del servicio al ciudadano tiene como meta: 1, su producto es :Plan institucional de capacitación elaborado con la inclusión de la actividad cuyo indicador es :Plan institucional de capacitación elaborado con la inclusión de la actividad, presento evidencia:Si</v>
      </c>
      <c r="X14" s="46"/>
      <c r="Y14" s="46" t="s">
        <v>453</v>
      </c>
      <c r="Z14" s="46" t="s">
        <v>454</v>
      </c>
      <c r="AA14" s="3" t="s">
        <v>540</v>
      </c>
      <c r="AB14" s="10">
        <v>100</v>
      </c>
    </row>
    <row r="15" spans="1:28" s="2" customFormat="1" ht="240" customHeight="1">
      <c r="A15" s="97"/>
      <c r="B15" s="98"/>
      <c r="C15" s="5" t="s">
        <v>221</v>
      </c>
      <c r="D15" s="46" t="s">
        <v>222</v>
      </c>
      <c r="E15" s="46">
        <v>3</v>
      </c>
      <c r="F15" s="46" t="s">
        <v>223</v>
      </c>
      <c r="G15" s="46" t="s">
        <v>224</v>
      </c>
      <c r="H15" s="46" t="s">
        <v>220</v>
      </c>
      <c r="I15" s="11"/>
      <c r="J15" s="46"/>
      <c r="K15" s="11"/>
      <c r="L15" s="46">
        <v>1</v>
      </c>
      <c r="M15" s="32"/>
      <c r="N15" s="32"/>
      <c r="O15" s="32">
        <v>1</v>
      </c>
      <c r="P15" s="32"/>
      <c r="Q15" s="46">
        <v>1</v>
      </c>
      <c r="R15" s="11"/>
      <c r="S15" s="11"/>
      <c r="T15" s="11"/>
      <c r="U15" s="46" t="s">
        <v>422</v>
      </c>
      <c r="V15" s="46" t="s">
        <v>419</v>
      </c>
      <c r="W15" s="46" t="str">
        <f t="shared" si="0"/>
        <v>Realizar actividades de difusión del Código de Integridad y Buen Gobierno de la ANT, con miras a sensibilizar a los servidores públicos en el mejoramiento del servicio al ciudadano tiene como meta: 3, su producto es :Campañas de difusión cuyo indicador es :Campañas de difusión programadas / Campañas de difusión realizadas, presento evidencia:Si</v>
      </c>
      <c r="X15" s="46"/>
      <c r="Y15" s="46" t="s">
        <v>453</v>
      </c>
      <c r="Z15" s="46" t="s">
        <v>454</v>
      </c>
      <c r="AA15" s="3" t="s">
        <v>544</v>
      </c>
      <c r="AB15" s="10">
        <v>67</v>
      </c>
    </row>
    <row r="16" spans="1:28" s="2" customFormat="1" ht="210">
      <c r="A16" s="97"/>
      <c r="B16" s="99" t="s">
        <v>225</v>
      </c>
      <c r="C16" s="5" t="s">
        <v>226</v>
      </c>
      <c r="D16" s="46" t="s">
        <v>227</v>
      </c>
      <c r="E16" s="46">
        <v>2</v>
      </c>
      <c r="F16" s="46" t="s">
        <v>228</v>
      </c>
      <c r="G16" s="15" t="s">
        <v>229</v>
      </c>
      <c r="H16" s="46" t="s">
        <v>230</v>
      </c>
      <c r="I16" s="46"/>
      <c r="J16" s="46"/>
      <c r="K16" s="46"/>
      <c r="L16" s="46"/>
      <c r="M16" s="71"/>
      <c r="N16" s="32">
        <v>1</v>
      </c>
      <c r="O16" s="32"/>
      <c r="P16" s="32"/>
      <c r="Q16" s="46"/>
      <c r="R16" s="15"/>
      <c r="S16" s="46"/>
      <c r="T16" s="46">
        <v>1</v>
      </c>
      <c r="U16" s="46" t="s">
        <v>423</v>
      </c>
      <c r="V16" s="46"/>
      <c r="W16" s="46" t="str">
        <f t="shared" si="0"/>
        <v>Validar que el texto de autorización de protección de datos personales en los diferentes canales de atención al ciudadano  tiene como meta: 2, su producto es :Validación del texto en los canales de atención. cuyo indicador es :Lista de canales de atención al ciudadano de la entidad validados, presento evidencia:</v>
      </c>
      <c r="X16" s="54" t="s">
        <v>521</v>
      </c>
      <c r="Y16" s="46" t="s">
        <v>453</v>
      </c>
      <c r="Z16" s="46" t="s">
        <v>419</v>
      </c>
      <c r="AA16" s="54" t="s">
        <v>466</v>
      </c>
      <c r="AB16" s="10">
        <v>50</v>
      </c>
    </row>
    <row r="17" spans="1:28" s="2" customFormat="1" ht="154" customHeight="1">
      <c r="A17" s="97"/>
      <c r="B17" s="100"/>
      <c r="C17" s="5" t="s">
        <v>231</v>
      </c>
      <c r="D17" s="46" t="s">
        <v>232</v>
      </c>
      <c r="E17" s="20">
        <v>2</v>
      </c>
      <c r="F17" s="46" t="s">
        <v>233</v>
      </c>
      <c r="G17" s="46" t="s">
        <v>234</v>
      </c>
      <c r="H17" s="46" t="s">
        <v>235</v>
      </c>
      <c r="I17" s="11"/>
      <c r="J17" s="46"/>
      <c r="K17" s="11"/>
      <c r="L17" s="46">
        <v>1</v>
      </c>
      <c r="M17" s="32"/>
      <c r="N17" s="32"/>
      <c r="O17" s="32"/>
      <c r="P17" s="32"/>
      <c r="Q17" s="46">
        <v>1</v>
      </c>
      <c r="R17" s="46"/>
      <c r="S17" s="11"/>
      <c r="T17" s="11"/>
      <c r="U17" s="36" t="s">
        <v>422</v>
      </c>
      <c r="V17" s="46" t="s">
        <v>419</v>
      </c>
      <c r="W17" s="46" t="str">
        <f t="shared" si="0"/>
        <v>Realizar campañas informativas sobre la responsabilidad en las respuestas de PQRSD y sanciones disciplinarias y judiciales. tiene como meta: 2, su producto es :Campañas informativas realizadas cuyo indicador es :Campañas informativas programadas / Campañas informativas realizadas, presento evidencia:Si</v>
      </c>
      <c r="X17" s="46"/>
      <c r="Y17" s="46" t="s">
        <v>470</v>
      </c>
      <c r="Z17" s="46" t="s">
        <v>449</v>
      </c>
      <c r="AA17" s="3" t="s">
        <v>545</v>
      </c>
      <c r="AB17" s="10">
        <v>50</v>
      </c>
    </row>
    <row r="18" spans="1:28" s="2" customFormat="1" ht="192" customHeight="1">
      <c r="A18" s="97"/>
      <c r="B18" s="100"/>
      <c r="C18" s="5" t="s">
        <v>236</v>
      </c>
      <c r="D18" s="46" t="s">
        <v>237</v>
      </c>
      <c r="E18" s="19">
        <v>0.8</v>
      </c>
      <c r="F18" s="19" t="s">
        <v>238</v>
      </c>
      <c r="G18" s="46" t="s">
        <v>239</v>
      </c>
      <c r="H18" s="46" t="s">
        <v>235</v>
      </c>
      <c r="I18" s="11"/>
      <c r="J18" s="46"/>
      <c r="K18" s="11"/>
      <c r="L18" s="11"/>
      <c r="M18" s="72"/>
      <c r="N18" s="72"/>
      <c r="O18" s="72"/>
      <c r="P18" s="72"/>
      <c r="Q18" s="11"/>
      <c r="R18" s="11"/>
      <c r="S18" s="11"/>
      <c r="T18" s="12">
        <v>0.8</v>
      </c>
      <c r="U18" s="46" t="s">
        <v>423</v>
      </c>
      <c r="V18" s="46"/>
      <c r="W18" s="46" t="str">
        <f t="shared" si="0"/>
        <v>Optimizar el sistema ORFEO para mejorar la gestión de los requerimientos de acuerdo a las solicitudes realizadas por las dependencias tiene como meta: 0,8, su producto es :Informe de seguimiento elaborado cuyo indicador es :(Número de ajustes realizados a ORFEO / Número de solicitudes aprobadas) * 100, presento evidencia:</v>
      </c>
      <c r="X18" s="46"/>
      <c r="Y18" s="46" t="s">
        <v>470</v>
      </c>
      <c r="Z18" s="46" t="s">
        <v>449</v>
      </c>
      <c r="AA18" s="46"/>
      <c r="AB18" s="10">
        <v>0</v>
      </c>
    </row>
    <row r="19" spans="1:28" ht="171" customHeight="1">
      <c r="A19" s="97"/>
      <c r="B19" s="100"/>
      <c r="C19" s="5" t="s">
        <v>240</v>
      </c>
      <c r="D19" s="46" t="s">
        <v>241</v>
      </c>
      <c r="E19" s="20">
        <v>4</v>
      </c>
      <c r="F19" s="46" t="s">
        <v>242</v>
      </c>
      <c r="G19" s="46" t="s">
        <v>243</v>
      </c>
      <c r="H19" s="46" t="s">
        <v>235</v>
      </c>
      <c r="I19" s="46">
        <v>1</v>
      </c>
      <c r="J19" s="46"/>
      <c r="K19" s="46"/>
      <c r="L19" s="46">
        <v>1</v>
      </c>
      <c r="M19" s="32"/>
      <c r="N19" s="32"/>
      <c r="O19" s="32">
        <v>1</v>
      </c>
      <c r="P19" s="32"/>
      <c r="Q19" s="46"/>
      <c r="R19" s="46">
        <v>1</v>
      </c>
      <c r="S19" s="46"/>
      <c r="T19" s="46"/>
      <c r="U19" s="46" t="s">
        <v>422</v>
      </c>
      <c r="V19" s="46" t="s">
        <v>419</v>
      </c>
      <c r="W19" s="46" t="str">
        <f t="shared" si="0"/>
        <v>Elaborar informes de PQRSD por dependencia - último trimestre 2020 al tercer trimestre 2021.  (número de solicitudes recibidas, número de solicitudes trasladadas, tiempo de respuesta a cada solicitud, número de solicitudes en las que se negó el acceso a la información tiene como meta: 4, su producto es :Informes de PQRSD elaborados y publicados cuyo indicador es :Informes de PQRSD elaborados / Informes de PQRSD publicados, presento evidencia:Si</v>
      </c>
      <c r="X19" s="46"/>
      <c r="Y19" s="46" t="s">
        <v>453</v>
      </c>
      <c r="Z19" s="46" t="s">
        <v>454</v>
      </c>
      <c r="AA19" s="46" t="s">
        <v>546</v>
      </c>
      <c r="AB19" s="10">
        <v>75</v>
      </c>
    </row>
    <row r="20" spans="1:28" ht="211" customHeight="1">
      <c r="A20" s="97"/>
      <c r="B20" s="99" t="s">
        <v>244</v>
      </c>
      <c r="C20" s="5" t="s">
        <v>245</v>
      </c>
      <c r="D20" s="46" t="s">
        <v>246</v>
      </c>
      <c r="E20" s="12">
        <v>0.8</v>
      </c>
      <c r="F20" s="12" t="s">
        <v>247</v>
      </c>
      <c r="G20" s="46" t="s">
        <v>248</v>
      </c>
      <c r="H20" s="17" t="s">
        <v>182</v>
      </c>
      <c r="I20" s="46"/>
      <c r="J20" s="46"/>
      <c r="K20" s="12">
        <v>0.2</v>
      </c>
      <c r="L20" s="46"/>
      <c r="M20" s="32"/>
      <c r="N20" s="69">
        <v>0.2</v>
      </c>
      <c r="O20" s="32"/>
      <c r="P20" s="32"/>
      <c r="Q20" s="12">
        <v>0.4</v>
      </c>
      <c r="R20" s="46"/>
      <c r="S20" s="46"/>
      <c r="T20" s="46"/>
      <c r="U20" s="46" t="s">
        <v>422</v>
      </c>
      <c r="V20" s="46" t="s">
        <v>419</v>
      </c>
      <c r="W20" s="46" t="str">
        <f t="shared" si="0"/>
        <v>Implementar la elaboración de encuestas de satisfacción del servicio por parte de los ciudadanos, frente a  la atención brindada por las diferentes Unidades de Gestión Territorial. tiene como meta: 0,8, su producto es :Tablas estadísticas. cuyo indicador es :Encuestas aplicadas / Número de ciudadanos atendidos, presento evidencia:Si</v>
      </c>
      <c r="X20" s="46"/>
      <c r="Y20" s="46" t="s">
        <v>453</v>
      </c>
      <c r="Z20" s="46" t="s">
        <v>454</v>
      </c>
      <c r="AA20" s="46" t="s">
        <v>547</v>
      </c>
      <c r="AB20" s="10">
        <v>50</v>
      </c>
    </row>
    <row r="21" spans="1:28" ht="196" customHeight="1">
      <c r="A21" s="97"/>
      <c r="B21" s="100"/>
      <c r="C21" s="5" t="s">
        <v>249</v>
      </c>
      <c r="D21" s="46" t="s">
        <v>250</v>
      </c>
      <c r="E21" s="20">
        <v>1</v>
      </c>
      <c r="F21" s="46" t="s">
        <v>251</v>
      </c>
      <c r="G21" s="46" t="s">
        <v>251</v>
      </c>
      <c r="H21" s="46" t="s">
        <v>186</v>
      </c>
      <c r="I21" s="46"/>
      <c r="J21" s="46"/>
      <c r="K21" s="46"/>
      <c r="L21" s="46">
        <v>1</v>
      </c>
      <c r="M21" s="32"/>
      <c r="N21" s="32"/>
      <c r="O21" s="32"/>
      <c r="P21" s="32"/>
      <c r="Q21" s="46"/>
      <c r="R21" s="46"/>
      <c r="S21" s="46"/>
      <c r="T21" s="46"/>
      <c r="U21" s="46" t="s">
        <v>422</v>
      </c>
      <c r="V21" s="46" t="s">
        <v>419</v>
      </c>
      <c r="W21" s="46" t="str">
        <f t="shared" si="0"/>
        <v>Actualizar la caracterización ciudadana y grupos de interés de la Agencia Nacional de Tierras ANT. tiene como meta: 1, su producto es :Documento de caracterización actualizado cuyo indicador es :Documento de caracterización actualizado, presento evidencia:Si</v>
      </c>
      <c r="X21" s="46"/>
      <c r="Y21" s="46" t="s">
        <v>453</v>
      </c>
      <c r="Z21" s="46" t="s">
        <v>454</v>
      </c>
      <c r="AA21" s="46" t="s">
        <v>540</v>
      </c>
      <c r="AB21" s="10">
        <v>100</v>
      </c>
    </row>
    <row r="22" spans="1:28" ht="207" customHeight="1">
      <c r="A22" s="97"/>
      <c r="B22" s="100"/>
      <c r="C22" s="5" t="s">
        <v>252</v>
      </c>
      <c r="D22" s="46" t="s">
        <v>253</v>
      </c>
      <c r="E22" s="20">
        <v>4</v>
      </c>
      <c r="F22" s="46" t="s">
        <v>254</v>
      </c>
      <c r="G22" s="46" t="s">
        <v>255</v>
      </c>
      <c r="H22" s="46" t="s">
        <v>186</v>
      </c>
      <c r="I22" s="46">
        <v>1</v>
      </c>
      <c r="J22" s="46"/>
      <c r="K22" s="46"/>
      <c r="L22" s="46">
        <v>1</v>
      </c>
      <c r="M22" s="32"/>
      <c r="N22" s="32"/>
      <c r="O22" s="32">
        <v>1</v>
      </c>
      <c r="P22" s="32"/>
      <c r="Q22" s="46"/>
      <c r="R22" s="46">
        <v>1</v>
      </c>
      <c r="S22" s="46"/>
      <c r="T22" s="46"/>
      <c r="U22" s="46" t="s">
        <v>422</v>
      </c>
      <c r="V22" s="46" t="s">
        <v>419</v>
      </c>
      <c r="W22" s="46" t="str">
        <f t="shared" si="0"/>
        <v>Implementar encuestas de satisfacción del servicio por parte de los ciudadanos y realizar monitoreo de manera periódica a los resultados. último trimestre 2020 al tercer trimestre 2021 tiene como meta: 4, su producto es :Informes de satisfacción al ciudadano elaborados y publicados cuyo indicador es :Informes de satisfacción al ciudadano elaborados / Informes de satisfacción al ciudadano publicados, presento evidencia:Si</v>
      </c>
      <c r="X22" s="46"/>
      <c r="Y22" s="46" t="s">
        <v>453</v>
      </c>
      <c r="Z22" s="46" t="s">
        <v>454</v>
      </c>
      <c r="AA22" s="3" t="s">
        <v>548</v>
      </c>
      <c r="AB22" s="10">
        <v>75</v>
      </c>
    </row>
    <row r="24" spans="1:28">
      <c r="AB24" s="10">
        <v>59</v>
      </c>
    </row>
    <row r="26" spans="1:28">
      <c r="C26" s="13"/>
      <c r="D26" s="13"/>
      <c r="E26" s="13"/>
      <c r="F26" s="13"/>
    </row>
    <row r="27" spans="1:28" ht="14" customHeight="1">
      <c r="C27" s="13"/>
      <c r="D27" s="13" t="s">
        <v>428</v>
      </c>
      <c r="E27" s="13" t="s">
        <v>431</v>
      </c>
      <c r="F27" s="13"/>
    </row>
    <row r="28" spans="1:28" ht="14" customHeight="1">
      <c r="C28" s="13" t="s">
        <v>422</v>
      </c>
      <c r="D28" s="13">
        <v>14</v>
      </c>
      <c r="E28" s="13">
        <v>70</v>
      </c>
      <c r="F28" s="13"/>
    </row>
    <row r="29" spans="1:28" ht="14" customHeight="1">
      <c r="C29" s="13" t="s">
        <v>423</v>
      </c>
      <c r="D29" s="13">
        <v>6</v>
      </c>
      <c r="E29" s="13">
        <v>30</v>
      </c>
      <c r="F29" s="13"/>
    </row>
    <row r="30" spans="1:28" ht="14" customHeight="1">
      <c r="C30" s="13" t="s">
        <v>424</v>
      </c>
      <c r="D30" s="13">
        <v>20</v>
      </c>
      <c r="E30" s="13">
        <v>100</v>
      </c>
      <c r="F30" s="13"/>
    </row>
    <row r="35" spans="3:10" ht="17">
      <c r="C35" s="40" t="s">
        <v>434</v>
      </c>
      <c r="D35" s="41" t="s">
        <v>422</v>
      </c>
      <c r="E35" s="41" t="s">
        <v>423</v>
      </c>
      <c r="F35" s="41" t="s">
        <v>424</v>
      </c>
    </row>
    <row r="36" spans="3:10">
      <c r="C36" s="95" t="s">
        <v>436</v>
      </c>
      <c r="D36" s="95">
        <v>3</v>
      </c>
      <c r="E36" s="95">
        <v>0</v>
      </c>
      <c r="F36" s="95">
        <v>3</v>
      </c>
    </row>
    <row r="37" spans="3:10" ht="58" customHeight="1">
      <c r="C37" s="95" t="s">
        <v>435</v>
      </c>
      <c r="D37" s="95"/>
      <c r="E37" s="95"/>
      <c r="F37" s="95"/>
    </row>
    <row r="38" spans="3:10" ht="49" customHeight="1">
      <c r="C38" s="95" t="s">
        <v>215</v>
      </c>
      <c r="D38" s="95">
        <v>0</v>
      </c>
      <c r="E38" s="95">
        <v>1</v>
      </c>
      <c r="F38" s="95">
        <v>1</v>
      </c>
    </row>
    <row r="39" spans="3:10" ht="31" customHeight="1">
      <c r="C39" s="95" t="s">
        <v>220</v>
      </c>
      <c r="D39" s="95"/>
      <c r="E39" s="95"/>
      <c r="F39" s="95"/>
    </row>
    <row r="40" spans="3:10" ht="52" customHeight="1">
      <c r="C40" s="52" t="s">
        <v>27</v>
      </c>
      <c r="D40" s="41">
        <v>1</v>
      </c>
      <c r="E40" s="41">
        <v>0</v>
      </c>
      <c r="F40" s="41">
        <v>1</v>
      </c>
    </row>
    <row r="41" spans="3:10" ht="43" customHeight="1">
      <c r="C41" s="52" t="s">
        <v>186</v>
      </c>
      <c r="D41" s="41">
        <v>7</v>
      </c>
      <c r="E41" s="41">
        <v>5</v>
      </c>
      <c r="F41" s="41">
        <v>12</v>
      </c>
    </row>
    <row r="42" spans="3:10" ht="50" customHeight="1">
      <c r="C42" s="52" t="s">
        <v>556</v>
      </c>
      <c r="D42" s="41">
        <v>1</v>
      </c>
      <c r="E42" s="41">
        <v>0</v>
      </c>
      <c r="F42" s="41">
        <v>1</v>
      </c>
    </row>
    <row r="43" spans="3:10" ht="62" customHeight="1">
      <c r="C43" s="52" t="s">
        <v>220</v>
      </c>
      <c r="D43" s="41">
        <v>2</v>
      </c>
      <c r="E43" s="41">
        <v>0</v>
      </c>
      <c r="F43" s="41">
        <v>2</v>
      </c>
    </row>
    <row r="44" spans="3:10" ht="17">
      <c r="C44" s="42" t="s">
        <v>424</v>
      </c>
      <c r="D44" s="41">
        <v>14</v>
      </c>
      <c r="E44" s="41">
        <v>6</v>
      </c>
      <c r="F44" s="41">
        <v>20</v>
      </c>
    </row>
    <row r="45" spans="3:10" ht="16">
      <c r="F45" s="52"/>
    </row>
    <row r="46" spans="3:10" ht="17">
      <c r="D46" s="41" t="s">
        <v>422</v>
      </c>
      <c r="E46" s="41" t="s">
        <v>423</v>
      </c>
      <c r="F46" s="52"/>
    </row>
    <row r="47" spans="3:10" ht="16">
      <c r="D47" s="41">
        <v>11</v>
      </c>
      <c r="E47" s="41">
        <v>9</v>
      </c>
      <c r="F47" s="52"/>
    </row>
    <row r="48" spans="3:10">
      <c r="G48" s="51"/>
      <c r="H48" s="86" t="s">
        <v>561</v>
      </c>
      <c r="I48" s="93"/>
      <c r="J48" s="87"/>
    </row>
    <row r="49" spans="7:10" ht="15">
      <c r="G49" s="51" t="s">
        <v>562</v>
      </c>
      <c r="H49" s="51" t="s">
        <v>414</v>
      </c>
      <c r="I49" s="51" t="s">
        <v>429</v>
      </c>
      <c r="J49" s="51" t="s">
        <v>431</v>
      </c>
    </row>
    <row r="50" spans="7:10" ht="15">
      <c r="G50" s="81">
        <v>59</v>
      </c>
      <c r="H50" s="51" t="s">
        <v>422</v>
      </c>
      <c r="I50" s="51">
        <v>11</v>
      </c>
      <c r="J50" s="51">
        <f>(I50/I$53)*100</f>
        <v>55.000000000000007</v>
      </c>
    </row>
    <row r="51" spans="7:10" ht="15">
      <c r="G51" s="82"/>
      <c r="H51" s="51" t="s">
        <v>423</v>
      </c>
      <c r="I51" s="51">
        <v>9</v>
      </c>
      <c r="J51" s="51">
        <f t="shared" ref="J51:J53" si="1">(I51/I$53)*100</f>
        <v>45</v>
      </c>
    </row>
    <row r="52" spans="7:10" ht="15">
      <c r="G52" s="82"/>
      <c r="H52" s="51" t="s">
        <v>417</v>
      </c>
      <c r="I52" s="51">
        <v>0</v>
      </c>
      <c r="J52" s="51">
        <f t="shared" si="1"/>
        <v>0</v>
      </c>
    </row>
    <row r="53" spans="7:10" ht="15">
      <c r="G53" s="92"/>
      <c r="H53" s="51" t="s">
        <v>424</v>
      </c>
      <c r="I53" s="51">
        <v>20</v>
      </c>
      <c r="J53" s="51">
        <f t="shared" si="1"/>
        <v>100</v>
      </c>
    </row>
  </sheetData>
  <mergeCells count="27">
    <mergeCell ref="Y1:AA1"/>
    <mergeCell ref="A1:A2"/>
    <mergeCell ref="B1:B2"/>
    <mergeCell ref="C1:C2"/>
    <mergeCell ref="D1:D2"/>
    <mergeCell ref="E1:E2"/>
    <mergeCell ref="U1:W1"/>
    <mergeCell ref="I1:T1"/>
    <mergeCell ref="F1:F2"/>
    <mergeCell ref="G1:G2"/>
    <mergeCell ref="H1:H2"/>
    <mergeCell ref="A3:A22"/>
    <mergeCell ref="B3:B6"/>
    <mergeCell ref="B7:B13"/>
    <mergeCell ref="B14:B15"/>
    <mergeCell ref="B16:B19"/>
    <mergeCell ref="B20:B22"/>
    <mergeCell ref="H48:J48"/>
    <mergeCell ref="G50:G53"/>
    <mergeCell ref="F36:F37"/>
    <mergeCell ref="C38:C39"/>
    <mergeCell ref="D38:D39"/>
    <mergeCell ref="E38:E39"/>
    <mergeCell ref="F38:F39"/>
    <mergeCell ref="C36:C37"/>
    <mergeCell ref="D36:D37"/>
    <mergeCell ref="E36:E37"/>
  </mergeCells>
  <pageMargins left="0.7" right="0.7" top="0.75" bottom="0.75" header="0.3" footer="0.3"/>
  <pageSetup orientation="portrait" horizontalDpi="0" verticalDpi="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3286BA-74C2-9844-9498-740DF27D5DE8}">
  <dimension ref="A1:AB62"/>
  <sheetViews>
    <sheetView topLeftCell="A37" zoomScale="108" workbookViewId="0">
      <selection activeCell="B41" sqref="B41:B43"/>
    </sheetView>
  </sheetViews>
  <sheetFormatPr baseColWidth="10" defaultColWidth="11.5" defaultRowHeight="14"/>
  <cols>
    <col min="1" max="1" width="17.5" style="1" customWidth="1"/>
    <col min="2" max="2" width="26.5" style="1" customWidth="1"/>
    <col min="3" max="3" width="11.5" style="1"/>
    <col min="4" max="4" width="51" style="1" customWidth="1"/>
    <col min="5" max="5" width="12.6640625" style="1" customWidth="1"/>
    <col min="6" max="6" width="29.5" style="1" customWidth="1"/>
    <col min="7" max="7" width="40.83203125" style="1" customWidth="1"/>
    <col min="8" max="8" width="24.83203125" style="1" customWidth="1"/>
    <col min="9" max="9" width="7.5" style="1" customWidth="1"/>
    <col min="10" max="12" width="7" style="1" customWidth="1"/>
    <col min="13" max="16" width="7" style="73" customWidth="1"/>
    <col min="17" max="20" width="7" style="1" customWidth="1"/>
    <col min="21" max="21" width="12.1640625" style="1" customWidth="1"/>
    <col min="22" max="22" width="14" style="1" customWidth="1"/>
    <col min="23" max="24" width="32.6640625" style="1" customWidth="1"/>
    <col min="25" max="26" width="11.5" style="1"/>
    <col min="27" max="27" width="30.33203125" style="1" customWidth="1"/>
    <col min="28" max="16384" width="11.5" style="1"/>
  </cols>
  <sheetData>
    <row r="1" spans="1:28" s="2" customFormat="1" ht="18">
      <c r="A1" s="77" t="s">
        <v>0</v>
      </c>
      <c r="B1" s="77" t="s">
        <v>1</v>
      </c>
      <c r="C1" s="77" t="s">
        <v>2</v>
      </c>
      <c r="D1" s="77" t="s">
        <v>3</v>
      </c>
      <c r="E1" s="77" t="s">
        <v>4</v>
      </c>
      <c r="F1" s="77" t="s">
        <v>5</v>
      </c>
      <c r="G1" s="77" t="s">
        <v>6</v>
      </c>
      <c r="H1" s="77" t="s">
        <v>7</v>
      </c>
      <c r="I1" s="88" t="s">
        <v>8</v>
      </c>
      <c r="J1" s="89"/>
      <c r="K1" s="89"/>
      <c r="L1" s="89"/>
      <c r="M1" s="89"/>
      <c r="N1" s="89"/>
      <c r="O1" s="89"/>
      <c r="P1" s="89"/>
      <c r="Q1" s="89"/>
      <c r="R1" s="89"/>
      <c r="S1" s="89"/>
      <c r="T1" s="90"/>
      <c r="U1" s="83" t="s">
        <v>564</v>
      </c>
      <c r="V1" s="84"/>
      <c r="W1" s="85"/>
      <c r="X1" s="37"/>
      <c r="Y1" s="83" t="s">
        <v>447</v>
      </c>
      <c r="Z1" s="84"/>
      <c r="AA1" s="85"/>
      <c r="AB1" s="38"/>
    </row>
    <row r="2" spans="1:28" s="2" customFormat="1" ht="51">
      <c r="A2" s="78"/>
      <c r="B2" s="78"/>
      <c r="C2" s="78"/>
      <c r="D2" s="78"/>
      <c r="E2" s="78"/>
      <c r="F2" s="78"/>
      <c r="G2" s="78"/>
      <c r="H2" s="78"/>
      <c r="I2" s="3" t="s">
        <v>9</v>
      </c>
      <c r="J2" s="3" t="s">
        <v>10</v>
      </c>
      <c r="K2" s="3" t="s">
        <v>11</v>
      </c>
      <c r="L2" s="3" t="s">
        <v>12</v>
      </c>
      <c r="M2" s="67" t="s">
        <v>13</v>
      </c>
      <c r="N2" s="67" t="s">
        <v>14</v>
      </c>
      <c r="O2" s="67" t="s">
        <v>15</v>
      </c>
      <c r="P2" s="67" t="s">
        <v>16</v>
      </c>
      <c r="Q2" s="3" t="s">
        <v>17</v>
      </c>
      <c r="R2" s="3" t="s">
        <v>18</v>
      </c>
      <c r="S2" s="3" t="s">
        <v>19</v>
      </c>
      <c r="T2" s="3" t="s">
        <v>20</v>
      </c>
      <c r="U2" s="3" t="s">
        <v>414</v>
      </c>
      <c r="V2" s="3" t="s">
        <v>420</v>
      </c>
      <c r="W2" s="3" t="s">
        <v>415</v>
      </c>
      <c r="X2" s="3" t="s">
        <v>465</v>
      </c>
      <c r="Y2" s="3" t="s">
        <v>414</v>
      </c>
      <c r="Z2" s="3" t="s">
        <v>418</v>
      </c>
      <c r="AA2" s="3" t="s">
        <v>415</v>
      </c>
      <c r="AB2" s="3" t="s">
        <v>448</v>
      </c>
    </row>
    <row r="3" spans="1:28" s="2" customFormat="1" ht="90" customHeight="1">
      <c r="A3" s="101" t="s">
        <v>256</v>
      </c>
      <c r="B3" s="99" t="s">
        <v>257</v>
      </c>
      <c r="C3" s="4" t="s">
        <v>258</v>
      </c>
      <c r="D3" s="5" t="s">
        <v>259</v>
      </c>
      <c r="E3" s="5">
        <v>1</v>
      </c>
      <c r="F3" s="46" t="s">
        <v>260</v>
      </c>
      <c r="G3" s="46" t="s">
        <v>261</v>
      </c>
      <c r="H3" s="46" t="s">
        <v>108</v>
      </c>
      <c r="I3" s="10"/>
      <c r="J3" s="10"/>
      <c r="K3" s="10"/>
      <c r="L3" s="10"/>
      <c r="M3" s="32">
        <v>1</v>
      </c>
      <c r="N3" s="32"/>
      <c r="O3" s="32"/>
      <c r="P3" s="32"/>
      <c r="Q3" s="46"/>
      <c r="R3" s="46"/>
      <c r="S3" s="46"/>
      <c r="T3" s="46"/>
      <c r="U3" s="46" t="s">
        <v>423</v>
      </c>
      <c r="V3" s="46"/>
      <c r="W3" s="46" t="str">
        <f>D3&amp;" tiene como meta: "&amp;E3&amp;" ,su producto es :"&amp;F3&amp;" cuyo indicador es: "&amp;G3&amp;"presento evidencia :"&amp;V3</f>
        <v>Publicación del directorio que incluya: cargo, direcciones de correo electrónico y teléfono de los empleados y funcionarios tiene como meta: 1 ,su producto es :Publicación de directorio cuyo indicador es: Directorio Publicadopresento evidencia :</v>
      </c>
      <c r="X3" s="46"/>
      <c r="Y3" s="46" t="s">
        <v>453</v>
      </c>
      <c r="Z3" s="46" t="s">
        <v>454</v>
      </c>
      <c r="AA3" s="3" t="s">
        <v>549</v>
      </c>
      <c r="AB3" s="10">
        <v>100</v>
      </c>
    </row>
    <row r="4" spans="1:28" s="2" customFormat="1" ht="105">
      <c r="A4" s="102"/>
      <c r="B4" s="100"/>
      <c r="C4" s="4" t="s">
        <v>262</v>
      </c>
      <c r="D4" s="5" t="s">
        <v>263</v>
      </c>
      <c r="E4" s="5">
        <v>1</v>
      </c>
      <c r="F4" s="46" t="s">
        <v>264</v>
      </c>
      <c r="G4" s="46" t="s">
        <v>265</v>
      </c>
      <c r="H4" s="46" t="s">
        <v>266</v>
      </c>
      <c r="I4" s="46"/>
      <c r="J4" s="10"/>
      <c r="K4" s="46"/>
      <c r="L4" s="46"/>
      <c r="M4" s="32"/>
      <c r="N4" s="32"/>
      <c r="O4" s="32"/>
      <c r="P4" s="32">
        <v>1</v>
      </c>
      <c r="Q4" s="46"/>
      <c r="R4" s="46"/>
      <c r="S4" s="46"/>
      <c r="T4" s="46"/>
      <c r="U4" s="46" t="s">
        <v>423</v>
      </c>
      <c r="V4" s="46"/>
      <c r="W4" s="46" t="str">
        <f t="shared" ref="W4:W38" si="0">D4&amp;" tiene como meta: "&amp;E4&amp;" ,su producto es :"&amp;F4&amp;" cuyo indicador es: "&amp;G4&amp;"presento evidencia :"&amp;V4</f>
        <v>Actualización del portal de transparencia ANT  tiene como meta: 1 ,su producto es :Informe de actualizaciones efectuadas cuyo indicador es: Número de actualizaciones atendidas semestralmentepresento evidencia :</v>
      </c>
      <c r="X4" s="54" t="s">
        <v>467</v>
      </c>
      <c r="Y4" s="46" t="s">
        <v>453</v>
      </c>
      <c r="Z4" s="46" t="s">
        <v>454</v>
      </c>
      <c r="AA4" s="46" t="s">
        <v>468</v>
      </c>
      <c r="AB4" s="10">
        <v>100</v>
      </c>
    </row>
    <row r="5" spans="1:28" s="2" customFormat="1" ht="149" customHeight="1">
      <c r="A5" s="102"/>
      <c r="B5" s="100"/>
      <c r="C5" s="4" t="s">
        <v>267</v>
      </c>
      <c r="D5" s="5" t="s">
        <v>268</v>
      </c>
      <c r="E5" s="12">
        <v>1</v>
      </c>
      <c r="F5" s="46" t="s">
        <v>269</v>
      </c>
      <c r="G5" s="46" t="s">
        <v>270</v>
      </c>
      <c r="H5" s="46" t="s">
        <v>27</v>
      </c>
      <c r="I5" s="10"/>
      <c r="J5" s="10"/>
      <c r="K5" s="10"/>
      <c r="L5" s="10"/>
      <c r="M5" s="32"/>
      <c r="N5" s="32"/>
      <c r="O5" s="32"/>
      <c r="P5" s="32"/>
      <c r="Q5" s="46"/>
      <c r="R5" s="46"/>
      <c r="S5" s="46"/>
      <c r="T5" s="12">
        <v>1</v>
      </c>
      <c r="U5" s="46" t="s">
        <v>423</v>
      </c>
      <c r="V5" s="46"/>
      <c r="W5" s="46" t="str">
        <f t="shared" si="0"/>
        <v>Solicitar la publicación de los planes de mejoramientos suscritos por la ANT tiene como meta: 1 ,su producto es :Planes de mejoramiento publicados (según demanda) cuyo indicador es: No. Planes de mejoramiento publicados / Total de Planes de Mejoramiento Formuladospresento evidencia :</v>
      </c>
      <c r="X5" s="46" t="s">
        <v>457</v>
      </c>
      <c r="Y5" s="46" t="s">
        <v>453</v>
      </c>
      <c r="Z5" s="46" t="s">
        <v>454</v>
      </c>
      <c r="AA5" s="54" t="s">
        <v>456</v>
      </c>
      <c r="AB5" s="10">
        <v>100</v>
      </c>
    </row>
    <row r="6" spans="1:28" s="2" customFormat="1" ht="126" customHeight="1">
      <c r="A6" s="102"/>
      <c r="B6" s="100"/>
      <c r="C6" s="4" t="s">
        <v>271</v>
      </c>
      <c r="D6" s="5" t="s">
        <v>272</v>
      </c>
      <c r="E6" s="12">
        <v>1</v>
      </c>
      <c r="F6" s="46" t="s">
        <v>273</v>
      </c>
      <c r="G6" s="46" t="s">
        <v>274</v>
      </c>
      <c r="H6" s="46" t="s">
        <v>27</v>
      </c>
      <c r="I6" s="7"/>
      <c r="J6" s="10"/>
      <c r="K6" s="22"/>
      <c r="L6" s="10"/>
      <c r="M6" s="32"/>
      <c r="N6" s="74"/>
      <c r="O6" s="74"/>
      <c r="P6" s="32"/>
      <c r="Q6" s="7"/>
      <c r="R6" s="46"/>
      <c r="S6" s="46"/>
      <c r="T6" s="12">
        <v>1</v>
      </c>
      <c r="U6" s="46" t="s">
        <v>423</v>
      </c>
      <c r="V6" s="46"/>
      <c r="W6" s="46" t="str">
        <f t="shared" si="0"/>
        <v>Solicitar la publicación de los informes de Ley, Seguimientos, Auditoria tiene como meta: 1 ,su producto es :Informes publicados (Informes de Ley, seguimientos, Auditoria) de acuerdo a los informes elaborados (según aprobación CICCI) cuyo indicador es: Informes Publicados (Informes de Ley, Seguimientos, Auditoria)/Total de Informes  Enviadospresento evidencia :</v>
      </c>
      <c r="X6" s="54" t="s">
        <v>458</v>
      </c>
      <c r="Y6" s="46" t="s">
        <v>453</v>
      </c>
      <c r="Z6" s="46" t="s">
        <v>454</v>
      </c>
      <c r="AA6" s="46" t="s">
        <v>459</v>
      </c>
      <c r="AB6" s="10">
        <v>100</v>
      </c>
    </row>
    <row r="7" spans="1:28" s="2" customFormat="1" ht="135">
      <c r="A7" s="102"/>
      <c r="B7" s="100"/>
      <c r="C7" s="4" t="s">
        <v>275</v>
      </c>
      <c r="D7" s="5" t="s">
        <v>276</v>
      </c>
      <c r="E7" s="5">
        <v>1</v>
      </c>
      <c r="F7" s="46" t="s">
        <v>277</v>
      </c>
      <c r="G7" s="46" t="s">
        <v>278</v>
      </c>
      <c r="H7" s="46" t="s">
        <v>27</v>
      </c>
      <c r="I7" s="10">
        <v>1</v>
      </c>
      <c r="J7" s="10"/>
      <c r="K7" s="10"/>
      <c r="L7" s="10"/>
      <c r="M7" s="32"/>
      <c r="N7" s="32"/>
      <c r="O7" s="32"/>
      <c r="P7" s="32"/>
      <c r="Q7" s="46"/>
      <c r="R7" s="46"/>
      <c r="S7" s="46"/>
      <c r="T7" s="46"/>
      <c r="U7" s="46" t="s">
        <v>422</v>
      </c>
      <c r="V7" s="46" t="s">
        <v>419</v>
      </c>
      <c r="W7" s="46" t="str">
        <f t="shared" si="0"/>
        <v>Solicitar la publicación del Plan Anual de Auditoria y sus modificaciones tiene como meta: 1 ,su producto es :Plan Anual Auditoria Publicado cuyo indicador es: Plan Anual Auditoria y sus modificaciones publicadospresento evidencia :Si</v>
      </c>
      <c r="X7" s="54" t="s">
        <v>460</v>
      </c>
      <c r="Y7" s="46" t="s">
        <v>453</v>
      </c>
      <c r="Z7" s="46" t="s">
        <v>454</v>
      </c>
      <c r="AA7" s="54" t="s">
        <v>461</v>
      </c>
      <c r="AB7" s="10">
        <v>100</v>
      </c>
    </row>
    <row r="8" spans="1:28" s="2" customFormat="1" ht="180.75" customHeight="1">
      <c r="A8" s="102"/>
      <c r="B8" s="100"/>
      <c r="C8" s="4" t="s">
        <v>279</v>
      </c>
      <c r="D8" s="5" t="s">
        <v>280</v>
      </c>
      <c r="E8" s="5">
        <v>3</v>
      </c>
      <c r="F8" s="46" t="s">
        <v>281</v>
      </c>
      <c r="G8" s="46" t="s">
        <v>282</v>
      </c>
      <c r="H8" s="46" t="s">
        <v>38</v>
      </c>
      <c r="I8" s="10"/>
      <c r="J8" s="10">
        <v>1</v>
      </c>
      <c r="K8" s="10"/>
      <c r="L8" s="10"/>
      <c r="M8" s="32"/>
      <c r="N8" s="32">
        <v>1</v>
      </c>
      <c r="O8" s="32"/>
      <c r="P8" s="32"/>
      <c r="Q8" s="46"/>
      <c r="R8" s="46"/>
      <c r="S8" s="46">
        <v>1</v>
      </c>
      <c r="T8" s="46"/>
      <c r="U8" s="46" t="s">
        <v>422</v>
      </c>
      <c r="V8" s="46" t="s">
        <v>419</v>
      </c>
      <c r="W8" s="46" t="str">
        <f t="shared" si="0"/>
        <v>Socializar Resolución MinTIC 1519 del 2020 en lo que respecta al anexo 2 estándares de publicación y divulgación información tiene como meta: 3 ,su producto es :Jornadas de socialización realizadas cuyo indicador es: Número de socializaciones realizadas / Número de socializaciones programadaspresento evidencia :Si</v>
      </c>
      <c r="X8" s="54" t="s">
        <v>482</v>
      </c>
      <c r="Y8" s="46" t="s">
        <v>453</v>
      </c>
      <c r="Z8" s="46" t="s">
        <v>454</v>
      </c>
      <c r="AA8" s="46" t="s">
        <v>483</v>
      </c>
      <c r="AB8" s="10">
        <v>67</v>
      </c>
    </row>
    <row r="9" spans="1:28" s="2" customFormat="1" ht="150">
      <c r="A9" s="102"/>
      <c r="B9" s="100"/>
      <c r="C9" s="4" t="s">
        <v>283</v>
      </c>
      <c r="D9" s="5" t="s">
        <v>284</v>
      </c>
      <c r="E9" s="5">
        <v>1</v>
      </c>
      <c r="F9" s="46" t="s">
        <v>285</v>
      </c>
      <c r="G9" s="46" t="s">
        <v>285</v>
      </c>
      <c r="H9" s="46" t="s">
        <v>38</v>
      </c>
      <c r="I9" s="7"/>
      <c r="J9" s="10"/>
      <c r="K9" s="22">
        <v>1</v>
      </c>
      <c r="L9" s="10"/>
      <c r="M9" s="32"/>
      <c r="N9" s="74"/>
      <c r="O9" s="74"/>
      <c r="P9" s="32"/>
      <c r="Q9" s="7"/>
      <c r="R9" s="46"/>
      <c r="S9" s="46"/>
      <c r="T9" s="7"/>
      <c r="U9" s="46" t="s">
        <v>422</v>
      </c>
      <c r="V9" s="46" t="s">
        <v>419</v>
      </c>
      <c r="W9" s="46" t="str">
        <f t="shared" si="0"/>
        <v xml:space="preserve"> Actualización  de la Guía la Ley 1712 de 2014 (Ley de Transparencia y del Derecho de Acceso a la Información Pública) por parte de la ANT. tiene como meta: 1 ,su producto es :Instrumento actualizado cuyo indicador es: Instrumento actualizadopresento evidencia :Si</v>
      </c>
      <c r="X9" s="54" t="s">
        <v>484</v>
      </c>
      <c r="Y9" s="46" t="s">
        <v>453</v>
      </c>
      <c r="Z9" s="46" t="s">
        <v>454</v>
      </c>
      <c r="AA9" s="54" t="s">
        <v>485</v>
      </c>
      <c r="AB9" s="10">
        <v>100</v>
      </c>
    </row>
    <row r="10" spans="1:28" s="2" customFormat="1" ht="127" customHeight="1">
      <c r="A10" s="102"/>
      <c r="B10" s="100"/>
      <c r="C10" s="4" t="s">
        <v>286</v>
      </c>
      <c r="D10" s="5" t="s">
        <v>287</v>
      </c>
      <c r="E10" s="19">
        <v>1</v>
      </c>
      <c r="F10" s="46" t="s">
        <v>288</v>
      </c>
      <c r="G10" s="46" t="s">
        <v>289</v>
      </c>
      <c r="H10" s="46" t="s">
        <v>290</v>
      </c>
      <c r="I10" s="15">
        <v>1</v>
      </c>
      <c r="J10" s="15">
        <v>1</v>
      </c>
      <c r="K10" s="15">
        <v>1</v>
      </c>
      <c r="L10" s="15">
        <v>1</v>
      </c>
      <c r="M10" s="71">
        <v>1</v>
      </c>
      <c r="N10" s="71">
        <v>1</v>
      </c>
      <c r="O10" s="71">
        <v>1</v>
      </c>
      <c r="P10" s="71">
        <v>1</v>
      </c>
      <c r="Q10" s="15">
        <v>1</v>
      </c>
      <c r="R10" s="15">
        <v>1</v>
      </c>
      <c r="S10" s="15">
        <v>1</v>
      </c>
      <c r="T10" s="15">
        <v>1</v>
      </c>
      <c r="U10" s="46" t="s">
        <v>422</v>
      </c>
      <c r="V10" s="46" t="s">
        <v>419</v>
      </c>
      <c r="W10" s="46" t="str">
        <f t="shared" si="0"/>
        <v>Publicar contenido de toda decisión que afecte la prestación del servicio al ciudadano en los Puntos de Atención de Tierras PAT (Ley 1712 de 2014) tiene como meta: 1 ,su producto es :Decisiones publicadas cuyo indicador es: Número de decisiones tomadas / Numero de decisiones publicadaspresento evidencia :Si</v>
      </c>
      <c r="X10" s="46"/>
      <c r="Y10" s="46" t="s">
        <v>453</v>
      </c>
      <c r="Z10" s="46" t="s">
        <v>454</v>
      </c>
      <c r="AA10" s="46" t="s">
        <v>549</v>
      </c>
      <c r="AB10" s="10">
        <v>60</v>
      </c>
    </row>
    <row r="11" spans="1:28" s="2" customFormat="1" ht="75">
      <c r="A11" s="102"/>
      <c r="B11" s="100"/>
      <c r="C11" s="4" t="s">
        <v>291</v>
      </c>
      <c r="D11" s="5" t="s">
        <v>292</v>
      </c>
      <c r="E11" s="20">
        <v>11</v>
      </c>
      <c r="F11" s="46" t="s">
        <v>293</v>
      </c>
      <c r="G11" s="46"/>
      <c r="H11" s="46" t="s">
        <v>186</v>
      </c>
      <c r="I11" s="46">
        <v>1</v>
      </c>
      <c r="J11" s="10">
        <v>1</v>
      </c>
      <c r="K11" s="46">
        <v>1</v>
      </c>
      <c r="L11" s="46">
        <v>1</v>
      </c>
      <c r="M11" s="32">
        <v>1</v>
      </c>
      <c r="N11" s="32">
        <v>1</v>
      </c>
      <c r="O11" s="32">
        <v>1</v>
      </c>
      <c r="P11" s="32">
        <v>1</v>
      </c>
      <c r="Q11" s="46">
        <v>1</v>
      </c>
      <c r="R11" s="46">
        <v>1</v>
      </c>
      <c r="S11" s="46">
        <v>1</v>
      </c>
      <c r="T11" s="46"/>
      <c r="U11" s="46" t="s">
        <v>422</v>
      </c>
      <c r="V11" s="46" t="s">
        <v>419</v>
      </c>
      <c r="W11" s="46" t="str">
        <f t="shared" si="0"/>
        <v>Publicar la ejecución presupuestal histórica (diciembre 2020 y enero-noviembre 2021) tiene como meta: 11 ,su producto es :Ejecución presupuestal publicada cuyo indicador es: presento evidencia :Si</v>
      </c>
      <c r="X11" s="46"/>
      <c r="Y11" s="46" t="s">
        <v>453</v>
      </c>
      <c r="Z11" s="46" t="s">
        <v>454</v>
      </c>
      <c r="AA11" s="3" t="s">
        <v>549</v>
      </c>
      <c r="AB11" s="10">
        <v>67</v>
      </c>
    </row>
    <row r="12" spans="1:28" s="2" customFormat="1" ht="75">
      <c r="A12" s="102"/>
      <c r="B12" s="100"/>
      <c r="C12" s="4" t="s">
        <v>294</v>
      </c>
      <c r="D12" s="5" t="s">
        <v>295</v>
      </c>
      <c r="E12" s="20">
        <v>1</v>
      </c>
      <c r="F12" s="46" t="s">
        <v>296</v>
      </c>
      <c r="G12" s="46" t="s">
        <v>297</v>
      </c>
      <c r="H12" s="46" t="s">
        <v>186</v>
      </c>
      <c r="I12" s="10"/>
      <c r="J12" s="10">
        <v>1</v>
      </c>
      <c r="K12" s="10"/>
      <c r="L12" s="10"/>
      <c r="M12" s="32"/>
      <c r="N12" s="32"/>
      <c r="O12" s="32"/>
      <c r="P12" s="32"/>
      <c r="Q12" s="46"/>
      <c r="R12" s="46"/>
      <c r="S12" s="46"/>
      <c r="T12" s="46"/>
      <c r="U12" s="36" t="s">
        <v>422</v>
      </c>
      <c r="V12" s="36" t="s">
        <v>419</v>
      </c>
      <c r="W12" s="46" t="str">
        <f t="shared" si="0"/>
        <v>Publicar el Plan Anual de Adquisiciones vigencia 2020 tiene como meta: 1 ,su producto es :PAAB Actualizado y publicado cuyo indicador es: PAAB actualizado / PAAB publicadopresento evidencia :Si</v>
      </c>
      <c r="X12" s="46"/>
      <c r="Y12" s="46" t="s">
        <v>453</v>
      </c>
      <c r="Z12" s="46" t="s">
        <v>454</v>
      </c>
      <c r="AA12" s="3" t="s">
        <v>549</v>
      </c>
      <c r="AB12" s="10">
        <v>100</v>
      </c>
    </row>
    <row r="13" spans="1:28" s="2" customFormat="1" ht="187" customHeight="1">
      <c r="A13" s="102"/>
      <c r="B13" s="100"/>
      <c r="C13" s="4" t="s">
        <v>298</v>
      </c>
      <c r="D13" s="5" t="s">
        <v>550</v>
      </c>
      <c r="E13" s="20">
        <v>1</v>
      </c>
      <c r="F13" s="46" t="s">
        <v>299</v>
      </c>
      <c r="G13" s="46" t="s">
        <v>300</v>
      </c>
      <c r="H13" s="46" t="s">
        <v>220</v>
      </c>
      <c r="I13" s="10"/>
      <c r="J13" s="10"/>
      <c r="K13" s="10"/>
      <c r="L13" s="10"/>
      <c r="M13" s="32"/>
      <c r="N13" s="32">
        <v>1</v>
      </c>
      <c r="O13" s="32"/>
      <c r="P13" s="32"/>
      <c r="Q13" s="46"/>
      <c r="R13" s="46"/>
      <c r="S13" s="46"/>
      <c r="T13" s="46"/>
      <c r="U13" s="46" t="s">
        <v>423</v>
      </c>
      <c r="V13" s="46"/>
      <c r="W13" s="46" t="str">
        <f t="shared" si="0"/>
        <v>Publicar en la página WEB de la Agencia, la ruta que contenga el DirectorioLa Oficina de Control Interno confirmo la existencia de esta evidencia Público de SIGEP, incluyendo el cargo, direcciones de correo electrónico, escalas salariales y teléfono de los servidores públicos de la ANT, vigencia 2021.  tiene como meta: 1 ,su producto es :Publicación Directorio del SIGEP con la información de los servidores públicos de la ANT cuyo indicador es: Numero de publicaciones realizadaspresento evidencia :</v>
      </c>
      <c r="X13" s="46"/>
      <c r="Y13" s="46" t="s">
        <v>453</v>
      </c>
      <c r="Z13" s="46" t="s">
        <v>454</v>
      </c>
      <c r="AA13" s="51" t="s">
        <v>549</v>
      </c>
      <c r="AB13" s="10">
        <v>100</v>
      </c>
    </row>
    <row r="14" spans="1:28" s="2" customFormat="1" ht="151" customHeight="1">
      <c r="A14" s="102"/>
      <c r="B14" s="100"/>
      <c r="C14" s="4" t="s">
        <v>301</v>
      </c>
      <c r="D14" s="5" t="s">
        <v>302</v>
      </c>
      <c r="E14" s="20">
        <v>1</v>
      </c>
      <c r="F14" s="46" t="s">
        <v>303</v>
      </c>
      <c r="G14" s="46" t="s">
        <v>300</v>
      </c>
      <c r="H14" s="46" t="s">
        <v>304</v>
      </c>
      <c r="I14" s="10"/>
      <c r="J14" s="10"/>
      <c r="K14" s="10"/>
      <c r="L14" s="10"/>
      <c r="M14" s="32"/>
      <c r="N14" s="32"/>
      <c r="O14" s="32">
        <v>1</v>
      </c>
      <c r="P14" s="32"/>
      <c r="Q14" s="46"/>
      <c r="R14" s="46"/>
      <c r="S14" s="46"/>
      <c r="T14" s="46"/>
      <c r="U14" s="46" t="s">
        <v>423</v>
      </c>
      <c r="V14" s="46"/>
      <c r="W14" s="46" t="str">
        <f t="shared" si="0"/>
        <v>Publicar en la página WEB de la Agencia, la ruta que contenga el Directorio Público de SIGEP, incluyendo el cargo, direcciones de correo electrónico, escalas salariales y teléfono de los contratistas de la ANT, vigencia 2021.  tiene como meta: 1 ,su producto es :Publicación Directorio del SIGEP con la información de los contratistas de la ANT cuyo indicador es: Numero de publicaciones realizadaspresento evidencia :</v>
      </c>
      <c r="X14" s="46"/>
      <c r="Y14" s="46" t="s">
        <v>453</v>
      </c>
      <c r="Z14" s="46" t="s">
        <v>454</v>
      </c>
      <c r="AA14" s="3" t="s">
        <v>549</v>
      </c>
      <c r="AB14" s="10">
        <v>100</v>
      </c>
    </row>
    <row r="15" spans="1:28" s="2" customFormat="1" ht="186" customHeight="1">
      <c r="A15" s="102"/>
      <c r="B15" s="100"/>
      <c r="C15" s="4" t="s">
        <v>305</v>
      </c>
      <c r="D15" s="5" t="s">
        <v>306</v>
      </c>
      <c r="E15" s="19">
        <v>1</v>
      </c>
      <c r="F15" s="46" t="s">
        <v>307</v>
      </c>
      <c r="G15" s="46" t="s">
        <v>308</v>
      </c>
      <c r="H15" s="46" t="s">
        <v>186</v>
      </c>
      <c r="I15" s="15">
        <v>1</v>
      </c>
      <c r="J15" s="15">
        <v>1</v>
      </c>
      <c r="K15" s="15">
        <v>1</v>
      </c>
      <c r="L15" s="15">
        <v>1</v>
      </c>
      <c r="M15" s="71">
        <v>1</v>
      </c>
      <c r="N15" s="71">
        <v>1</v>
      </c>
      <c r="O15" s="71">
        <v>1</v>
      </c>
      <c r="P15" s="71">
        <v>1</v>
      </c>
      <c r="Q15" s="15">
        <v>1</v>
      </c>
      <c r="R15" s="15">
        <v>1</v>
      </c>
      <c r="S15" s="15">
        <v>1</v>
      </c>
      <c r="T15" s="15">
        <v>1</v>
      </c>
      <c r="U15" s="46" t="s">
        <v>422</v>
      </c>
      <c r="V15" s="46" t="s">
        <v>419</v>
      </c>
      <c r="W15" s="46" t="str">
        <f t="shared" si="0"/>
        <v>Publicar contrataciones adjudicadas para la correspondiente vigencia en lo relacionado con compras, funcionamiento e inversión, obras públicas, bienes adquiridos, arrendados, contratos de prestación de servicios con personas naturales y plazos de cumplimiento de los contratos. Con el número de referencia al Secop II (ley 1712 de 2014) tiene como meta: 1 ,su producto es :Porcentaje de contrataciones adjudicadas cuyo indicador es: Numero de contrataciones adjudicadas / Numero de contrataciones publicadaspresento evidencia :Si</v>
      </c>
      <c r="X15" s="46"/>
      <c r="Y15" s="46" t="s">
        <v>453</v>
      </c>
      <c r="Z15" s="46" t="s">
        <v>454</v>
      </c>
      <c r="AA15" s="3" t="s">
        <v>549</v>
      </c>
      <c r="AB15" s="10">
        <v>67</v>
      </c>
    </row>
    <row r="16" spans="1:28" s="2" customFormat="1" ht="163" customHeight="1">
      <c r="A16" s="102"/>
      <c r="B16" s="100"/>
      <c r="C16" s="4" t="s">
        <v>309</v>
      </c>
      <c r="D16" s="5" t="s">
        <v>310</v>
      </c>
      <c r="E16" s="19">
        <v>1</v>
      </c>
      <c r="F16" s="46" t="s">
        <v>311</v>
      </c>
      <c r="G16" s="46" t="s">
        <v>308</v>
      </c>
      <c r="H16" s="46" t="s">
        <v>186</v>
      </c>
      <c r="I16" s="15">
        <v>1</v>
      </c>
      <c r="J16" s="15">
        <v>1</v>
      </c>
      <c r="K16" s="15">
        <v>1</v>
      </c>
      <c r="L16" s="15">
        <v>1</v>
      </c>
      <c r="M16" s="71">
        <v>1</v>
      </c>
      <c r="N16" s="71">
        <v>1</v>
      </c>
      <c r="O16" s="71">
        <v>1</v>
      </c>
      <c r="P16" s="71">
        <v>1</v>
      </c>
      <c r="Q16" s="15">
        <v>1</v>
      </c>
      <c r="R16" s="15">
        <v>1</v>
      </c>
      <c r="S16" s="15">
        <v>1</v>
      </c>
      <c r="T16" s="15">
        <v>1</v>
      </c>
      <c r="U16" s="46" t="s">
        <v>422</v>
      </c>
      <c r="V16" s="46" t="s">
        <v>419</v>
      </c>
      <c r="W16" s="46" t="str">
        <f t="shared" si="0"/>
        <v>Publicar todos los datos de adjudicación y ejecución de contratos, incluidos concursos y licitaciones con número de referencia a  Secop 2 (ley 1712 de 2014) tiene como meta: 1 ,su producto es :(%) de información publicada cuyo indicador es: Numero de contrataciones adjudicadas / Numero de contrataciones publicadaspresento evidencia :Si</v>
      </c>
      <c r="X16" s="46"/>
      <c r="Y16" s="46" t="s">
        <v>453</v>
      </c>
      <c r="Z16" s="46" t="s">
        <v>454</v>
      </c>
      <c r="AA16" s="3" t="s">
        <v>549</v>
      </c>
      <c r="AB16" s="10">
        <v>67</v>
      </c>
    </row>
    <row r="17" spans="1:28" s="2" customFormat="1" ht="120">
      <c r="A17" s="102"/>
      <c r="B17" s="100"/>
      <c r="C17" s="4" t="s">
        <v>312</v>
      </c>
      <c r="D17" s="5" t="s">
        <v>313</v>
      </c>
      <c r="E17" s="19">
        <v>1</v>
      </c>
      <c r="F17" s="46" t="s">
        <v>314</v>
      </c>
      <c r="G17" s="46" t="s">
        <v>315</v>
      </c>
      <c r="H17" s="46" t="s">
        <v>290</v>
      </c>
      <c r="I17" s="15">
        <v>1</v>
      </c>
      <c r="J17" s="15">
        <v>1</v>
      </c>
      <c r="K17" s="15">
        <v>1</v>
      </c>
      <c r="L17" s="15">
        <v>1</v>
      </c>
      <c r="M17" s="71">
        <v>1</v>
      </c>
      <c r="N17" s="71">
        <v>1</v>
      </c>
      <c r="O17" s="71">
        <v>1</v>
      </c>
      <c r="P17" s="71">
        <v>1</v>
      </c>
      <c r="Q17" s="15">
        <v>1</v>
      </c>
      <c r="R17" s="15">
        <v>1</v>
      </c>
      <c r="S17" s="15">
        <v>1</v>
      </c>
      <c r="T17" s="15">
        <v>1</v>
      </c>
      <c r="U17" s="46" t="s">
        <v>422</v>
      </c>
      <c r="V17" s="46" t="s">
        <v>419</v>
      </c>
      <c r="W17" s="46" t="str">
        <f t="shared" si="0"/>
        <v>Publicar los resultados de las auditorías al ejercicio presupuestal e indicadores de desempeño. (ley 1712 de 2014) tiene como meta: 1 ,su producto es :(%) Información publicada cuyo indicador es: Número de auditorias realizadas / Número de resultados de auditorias publicadaspresento evidencia :Si</v>
      </c>
      <c r="X17" s="46"/>
      <c r="Y17" s="46" t="s">
        <v>453</v>
      </c>
      <c r="Z17" s="46" t="s">
        <v>454</v>
      </c>
      <c r="AA17" s="3" t="s">
        <v>549</v>
      </c>
      <c r="AB17" s="10">
        <v>67</v>
      </c>
    </row>
    <row r="18" spans="1:28" s="2" customFormat="1" ht="135">
      <c r="A18" s="102"/>
      <c r="B18" s="100"/>
      <c r="C18" s="4" t="s">
        <v>316</v>
      </c>
      <c r="D18" s="5" t="s">
        <v>317</v>
      </c>
      <c r="E18" s="5">
        <v>1</v>
      </c>
      <c r="F18" s="46" t="s">
        <v>318</v>
      </c>
      <c r="G18" s="46" t="s">
        <v>319</v>
      </c>
      <c r="H18" s="24" t="s">
        <v>320</v>
      </c>
      <c r="I18" s="10">
        <v>1</v>
      </c>
      <c r="J18" s="10"/>
      <c r="K18" s="10"/>
      <c r="L18" s="10"/>
      <c r="M18" s="32"/>
      <c r="N18" s="32"/>
      <c r="O18" s="32"/>
      <c r="P18" s="32"/>
      <c r="Q18" s="46"/>
      <c r="R18" s="46"/>
      <c r="S18" s="46"/>
      <c r="T18" s="46"/>
      <c r="U18" s="46" t="s">
        <v>422</v>
      </c>
      <c r="V18" s="46" t="s">
        <v>419</v>
      </c>
      <c r="W18" s="46" t="str">
        <f t="shared" si="0"/>
        <v>Publicar el Informe de Gestión de la Vigencia 2021. tiene como meta: 1 ,su producto es :Informe de gestión cuyo indicador es: Documento publicadopresento evidencia :Si</v>
      </c>
      <c r="X18" s="54" t="s">
        <v>512</v>
      </c>
      <c r="Y18" s="46" t="s">
        <v>453</v>
      </c>
      <c r="Z18" s="46" t="s">
        <v>454</v>
      </c>
      <c r="AA18" s="54" t="s">
        <v>513</v>
      </c>
      <c r="AB18" s="10">
        <v>100</v>
      </c>
    </row>
    <row r="19" spans="1:28" s="2" customFormat="1" ht="90">
      <c r="A19" s="102"/>
      <c r="B19" s="100"/>
      <c r="C19" s="4" t="s">
        <v>321</v>
      </c>
      <c r="D19" s="5" t="s">
        <v>322</v>
      </c>
      <c r="E19" s="5">
        <v>1</v>
      </c>
      <c r="F19" s="46" t="s">
        <v>323</v>
      </c>
      <c r="G19" s="46" t="s">
        <v>319</v>
      </c>
      <c r="H19" s="24" t="s">
        <v>320</v>
      </c>
      <c r="I19" s="10">
        <v>1</v>
      </c>
      <c r="J19" s="10"/>
      <c r="K19" s="46"/>
      <c r="L19" s="46"/>
      <c r="M19" s="32"/>
      <c r="N19" s="32"/>
      <c r="O19" s="32"/>
      <c r="P19" s="32"/>
      <c r="Q19" s="46"/>
      <c r="R19" s="46"/>
      <c r="S19" s="46"/>
      <c r="T19" s="46"/>
      <c r="U19" s="46" t="s">
        <v>422</v>
      </c>
      <c r="V19" s="46" t="s">
        <v>419</v>
      </c>
      <c r="W19" s="46" t="str">
        <f t="shared" si="0"/>
        <v>Publicar el Plan de Acción Anual de la vigencia 2022. tiene como meta: 1 ,su producto es :Plan de acción anual 2022 cuyo indicador es: Documento publicadopresento evidencia :Si</v>
      </c>
      <c r="X19" s="54" t="s">
        <v>512</v>
      </c>
      <c r="Y19" s="46" t="s">
        <v>453</v>
      </c>
      <c r="Z19" s="46" t="s">
        <v>454</v>
      </c>
      <c r="AA19" s="54" t="s">
        <v>514</v>
      </c>
      <c r="AB19" s="10">
        <v>100</v>
      </c>
    </row>
    <row r="20" spans="1:28" s="2" customFormat="1" ht="342">
      <c r="A20" s="102"/>
      <c r="B20" s="100"/>
      <c r="C20" s="4" t="s">
        <v>324</v>
      </c>
      <c r="D20" s="5" t="s">
        <v>325</v>
      </c>
      <c r="E20" s="5">
        <v>1</v>
      </c>
      <c r="F20" s="46" t="s">
        <v>326</v>
      </c>
      <c r="G20" s="46" t="s">
        <v>319</v>
      </c>
      <c r="H20" s="24" t="s">
        <v>320</v>
      </c>
      <c r="I20" s="7"/>
      <c r="J20" s="10">
        <v>1</v>
      </c>
      <c r="K20" s="10"/>
      <c r="L20" s="10"/>
      <c r="M20" s="32"/>
      <c r="N20" s="32"/>
      <c r="O20" s="32"/>
      <c r="P20" s="32"/>
      <c r="Q20" s="46"/>
      <c r="R20" s="46"/>
      <c r="S20" s="46"/>
      <c r="T20" s="46"/>
      <c r="U20" s="46" t="s">
        <v>422</v>
      </c>
      <c r="V20" s="46" t="s">
        <v>419</v>
      </c>
      <c r="W20" s="46" t="str">
        <f t="shared" si="0"/>
        <v>Publicar la Distribución presupuestal de los proyectos de Inversión de la vigencia 2022 tiene como meta: 1 ,su producto es :Distribución presupuestal 2022 cuyo indicador es: Documento publicadopresento evidencia :Si</v>
      </c>
      <c r="X20" s="54" t="s">
        <v>512</v>
      </c>
      <c r="Y20" s="46" t="s">
        <v>453</v>
      </c>
      <c r="Z20" s="46" t="s">
        <v>454</v>
      </c>
      <c r="AA20" s="54" t="s">
        <v>515</v>
      </c>
      <c r="AB20" s="10">
        <v>100</v>
      </c>
    </row>
    <row r="21" spans="1:28" s="2" customFormat="1" ht="105">
      <c r="A21" s="102"/>
      <c r="B21" s="100"/>
      <c r="C21" s="4" t="s">
        <v>327</v>
      </c>
      <c r="D21" s="5" t="s">
        <v>328</v>
      </c>
      <c r="E21" s="5">
        <v>1</v>
      </c>
      <c r="F21" s="46" t="s">
        <v>329</v>
      </c>
      <c r="G21" s="46" t="s">
        <v>330</v>
      </c>
      <c r="H21" s="24" t="s">
        <v>320</v>
      </c>
      <c r="I21" s="46"/>
      <c r="J21" s="10"/>
      <c r="K21" s="46"/>
      <c r="L21" s="46"/>
      <c r="M21" s="32"/>
      <c r="N21" s="32"/>
      <c r="O21" s="32"/>
      <c r="P21" s="32"/>
      <c r="Q21" s="46"/>
      <c r="R21" s="46"/>
      <c r="S21" s="46"/>
      <c r="T21" s="46">
        <v>1</v>
      </c>
      <c r="U21" s="46" t="s">
        <v>423</v>
      </c>
      <c r="V21" s="46"/>
      <c r="W21" s="46" t="str">
        <f t="shared" si="0"/>
        <v>Publicar los trámites y servicios de la Entidad con los siguientes Ítems (norma, costos, ruta de atención, formatos y formularios requeridos) y su respectivo vinculo al SUIT tiene como meta: 1 ,su producto es :Trámites cuyo indicador es: Trámites publicadospresento evidencia :</v>
      </c>
      <c r="X21" s="54" t="s">
        <v>495</v>
      </c>
      <c r="Y21" s="46" t="s">
        <v>416</v>
      </c>
      <c r="Z21" s="46" t="s">
        <v>449</v>
      </c>
      <c r="AA21" s="46" t="s">
        <v>496</v>
      </c>
      <c r="AB21" s="10">
        <v>0</v>
      </c>
    </row>
    <row r="22" spans="1:28" s="2" customFormat="1" ht="105">
      <c r="A22" s="102"/>
      <c r="B22" s="100"/>
      <c r="C22" s="4" t="s">
        <v>331</v>
      </c>
      <c r="D22" s="5" t="s">
        <v>332</v>
      </c>
      <c r="E22" s="7">
        <v>1</v>
      </c>
      <c r="F22" s="7" t="s">
        <v>333</v>
      </c>
      <c r="G22" s="46" t="s">
        <v>334</v>
      </c>
      <c r="H22" s="24" t="s">
        <v>320</v>
      </c>
      <c r="I22" s="7">
        <v>1</v>
      </c>
      <c r="J22" s="7">
        <v>1</v>
      </c>
      <c r="K22" s="7">
        <v>1</v>
      </c>
      <c r="L22" s="7">
        <v>1</v>
      </c>
      <c r="M22" s="74">
        <v>1</v>
      </c>
      <c r="N22" s="74">
        <v>1</v>
      </c>
      <c r="O22" s="74">
        <v>1</v>
      </c>
      <c r="P22" s="74">
        <v>1</v>
      </c>
      <c r="Q22" s="7">
        <v>1</v>
      </c>
      <c r="R22" s="7">
        <v>1</v>
      </c>
      <c r="S22" s="7">
        <v>1</v>
      </c>
      <c r="T22" s="7">
        <v>1</v>
      </c>
      <c r="U22" s="46" t="s">
        <v>422</v>
      </c>
      <c r="V22" s="46" t="s">
        <v>419</v>
      </c>
      <c r="W22" s="46" t="str">
        <f t="shared" si="0"/>
        <v>Publicar procesos y procedimientos adoptados por la Agencia tiene como meta: 1 ,su producto es :Procesos y procedimientos adoptados cuyo indicador es: Documentos publicadospresento evidencia :Si</v>
      </c>
      <c r="X22" s="55" t="s">
        <v>516</v>
      </c>
      <c r="Y22" s="46" t="s">
        <v>453</v>
      </c>
      <c r="Z22" s="46" t="s">
        <v>454</v>
      </c>
      <c r="AA22" s="46" t="s">
        <v>518</v>
      </c>
      <c r="AB22" s="10">
        <v>67</v>
      </c>
    </row>
    <row r="23" spans="1:28" s="2" customFormat="1" ht="105">
      <c r="A23" s="102"/>
      <c r="B23" s="100"/>
      <c r="C23" s="4" t="s">
        <v>335</v>
      </c>
      <c r="D23" s="5" t="s">
        <v>336</v>
      </c>
      <c r="E23" s="7">
        <v>1</v>
      </c>
      <c r="F23" s="7" t="s">
        <v>337</v>
      </c>
      <c r="G23" s="12" t="s">
        <v>338</v>
      </c>
      <c r="H23" s="46" t="s">
        <v>32</v>
      </c>
      <c r="I23" s="7">
        <v>1</v>
      </c>
      <c r="J23" s="7">
        <v>1</v>
      </c>
      <c r="K23" s="7">
        <v>1</v>
      </c>
      <c r="L23" s="7">
        <v>1</v>
      </c>
      <c r="M23" s="74">
        <v>1</v>
      </c>
      <c r="N23" s="74">
        <v>1</v>
      </c>
      <c r="O23" s="74">
        <v>1</v>
      </c>
      <c r="P23" s="74">
        <v>1</v>
      </c>
      <c r="Q23" s="7">
        <v>1</v>
      </c>
      <c r="R23" s="7">
        <v>1</v>
      </c>
      <c r="S23" s="25">
        <v>1</v>
      </c>
      <c r="T23" s="25">
        <v>1</v>
      </c>
      <c r="U23" s="46" t="s">
        <v>422</v>
      </c>
      <c r="V23" s="46" t="s">
        <v>419</v>
      </c>
      <c r="W23" s="46" t="str">
        <f t="shared" si="0"/>
        <v>Publicar contenido de toda decisión aprobada por el Consejo Directivo de la ANT (Ley 1712 de 2014) tiene como meta: 1 ,su producto es :Decisiones  cuyo indicador es: Decisiones del Consejo Directivo publicadaspresento evidencia :Si</v>
      </c>
      <c r="X23" s="46"/>
      <c r="Y23" s="46" t="s">
        <v>453</v>
      </c>
      <c r="Z23" s="46" t="s">
        <v>454</v>
      </c>
      <c r="AA23" s="46" t="s">
        <v>517</v>
      </c>
      <c r="AB23" s="10">
        <v>67</v>
      </c>
    </row>
    <row r="24" spans="1:28" s="2" customFormat="1" ht="152" customHeight="1">
      <c r="A24" s="102"/>
      <c r="B24" s="6" t="s">
        <v>339</v>
      </c>
      <c r="C24" s="4" t="s">
        <v>340</v>
      </c>
      <c r="D24" s="5" t="s">
        <v>341</v>
      </c>
      <c r="E24" s="20">
        <v>4</v>
      </c>
      <c r="F24" s="46" t="s">
        <v>242</v>
      </c>
      <c r="G24" s="46" t="s">
        <v>243</v>
      </c>
      <c r="H24" s="46" t="s">
        <v>186</v>
      </c>
      <c r="I24" s="10">
        <v>1</v>
      </c>
      <c r="J24" s="10"/>
      <c r="K24" s="10"/>
      <c r="L24" s="10">
        <v>1</v>
      </c>
      <c r="M24" s="32"/>
      <c r="N24" s="32"/>
      <c r="O24" s="32">
        <v>1</v>
      </c>
      <c r="P24" s="32"/>
      <c r="Q24" s="46"/>
      <c r="R24" s="46">
        <v>1</v>
      </c>
      <c r="S24" s="46"/>
      <c r="T24" s="46"/>
      <c r="U24" s="46" t="s">
        <v>422</v>
      </c>
      <c r="V24" s="46" t="s">
        <v>419</v>
      </c>
      <c r="W24" s="46" t="str">
        <f t="shared" si="0"/>
        <v>Elaborar y publicar informes de PQRSD por dependencia - último trimestre 2020 al tercer trimestre 2021.  (número de solicitudes recibidas, número de solicitudes trasladadas, tiempo de respuesta a cada solicitud, número de solicitudes en las que se negó el acceso a la información tiene como meta: 4 ,su producto es :Informes de PQRSD elaborados y publicados cuyo indicador es: Informes de PQRSD elaborados / Informes de PQRSD publicadospresento evidencia :Si</v>
      </c>
      <c r="X24" s="46"/>
      <c r="Y24" s="46" t="s">
        <v>453</v>
      </c>
      <c r="Z24" s="46" t="s">
        <v>454</v>
      </c>
      <c r="AA24" s="46" t="s">
        <v>551</v>
      </c>
      <c r="AB24" s="10">
        <v>75</v>
      </c>
    </row>
    <row r="25" spans="1:28" s="2" customFormat="1" ht="120">
      <c r="A25" s="102"/>
      <c r="B25" s="81" t="s">
        <v>342</v>
      </c>
      <c r="C25" s="4" t="s">
        <v>343</v>
      </c>
      <c r="D25" s="5" t="s">
        <v>344</v>
      </c>
      <c r="E25" s="5">
        <v>1</v>
      </c>
      <c r="F25" s="26" t="s">
        <v>345</v>
      </c>
      <c r="G25" s="46" t="s">
        <v>346</v>
      </c>
      <c r="H25" s="46" t="s">
        <v>347</v>
      </c>
      <c r="I25" s="27"/>
      <c r="J25" s="27"/>
      <c r="K25" s="46"/>
      <c r="L25" s="46"/>
      <c r="M25" s="32"/>
      <c r="N25" s="32"/>
      <c r="O25" s="32"/>
      <c r="P25" s="32"/>
      <c r="Q25" s="46"/>
      <c r="R25" s="46"/>
      <c r="S25" s="46"/>
      <c r="T25" s="46">
        <v>1</v>
      </c>
      <c r="U25" s="46" t="s">
        <v>423</v>
      </c>
      <c r="V25" s="46"/>
      <c r="W25" s="46" t="str">
        <f t="shared" si="0"/>
        <v>Publicar en la Página Web de la Entidad el Normograma debidamente actualizado tiene como meta: 1 ,su producto es :Normograma debidamente publicado en la pagina web cuyo indicador es: Numero de publicaciones elaboradas / Numero de publicaciones programadas.presento evidencia :</v>
      </c>
      <c r="X25" s="54" t="s">
        <v>492</v>
      </c>
      <c r="Y25" s="46" t="s">
        <v>416</v>
      </c>
      <c r="Z25" s="46" t="s">
        <v>449</v>
      </c>
      <c r="AA25" s="46" t="s">
        <v>493</v>
      </c>
      <c r="AB25" s="10">
        <v>0</v>
      </c>
    </row>
    <row r="26" spans="1:28" s="2" customFormat="1" ht="155" customHeight="1">
      <c r="A26" s="102"/>
      <c r="B26" s="82"/>
      <c r="C26" s="4" t="s">
        <v>348</v>
      </c>
      <c r="D26" s="5" t="s">
        <v>349</v>
      </c>
      <c r="E26" s="5">
        <v>1</v>
      </c>
      <c r="F26" s="46" t="s">
        <v>350</v>
      </c>
      <c r="G26" s="46" t="s">
        <v>351</v>
      </c>
      <c r="H26" s="46" t="s">
        <v>230</v>
      </c>
      <c r="I26" s="27"/>
      <c r="J26" s="46"/>
      <c r="K26" s="46"/>
      <c r="L26" s="15"/>
      <c r="M26" s="32"/>
      <c r="N26" s="32"/>
      <c r="O26" s="32"/>
      <c r="P26" s="32"/>
      <c r="Q26" s="46"/>
      <c r="R26" s="46"/>
      <c r="S26" s="46">
        <v>1</v>
      </c>
      <c r="T26" s="46"/>
      <c r="U26" s="46" t="s">
        <v>423</v>
      </c>
      <c r="V26" s="46"/>
      <c r="W26" s="46" t="str">
        <f t="shared" si="0"/>
        <v>Actualizar el Registro de Publicaciones  tiene como meta: 1 ,su producto es :Matriz actualizada y publicada en la página web de la entidad de acuerdo con las solicitudes recibidas por el área encargada cuyo indicador es: Numero de solicitudes de publicaciones atendidas y publicadas.presento evidencia :</v>
      </c>
      <c r="X26" s="46" t="s">
        <v>469</v>
      </c>
      <c r="Y26" s="46" t="s">
        <v>470</v>
      </c>
      <c r="Z26" s="46" t="s">
        <v>449</v>
      </c>
      <c r="AA26" s="46" t="s">
        <v>471</v>
      </c>
      <c r="AB26" s="10">
        <v>0</v>
      </c>
    </row>
    <row r="27" spans="1:28" s="2" customFormat="1" ht="75">
      <c r="A27" s="102"/>
      <c r="B27" s="82"/>
      <c r="C27" s="4" t="s">
        <v>352</v>
      </c>
      <c r="D27" s="5" t="s">
        <v>353</v>
      </c>
      <c r="E27" s="5">
        <v>1</v>
      </c>
      <c r="F27" s="46" t="s">
        <v>354</v>
      </c>
      <c r="G27" s="46" t="s">
        <v>355</v>
      </c>
      <c r="H27" s="46" t="s">
        <v>230</v>
      </c>
      <c r="I27" s="27"/>
      <c r="J27" s="15"/>
      <c r="K27" s="46"/>
      <c r="L27" s="46"/>
      <c r="M27" s="32"/>
      <c r="N27" s="32"/>
      <c r="O27" s="32"/>
      <c r="P27" s="32"/>
      <c r="Q27" s="46">
        <v>1</v>
      </c>
      <c r="R27" s="46"/>
      <c r="S27" s="46"/>
      <c r="T27" s="46"/>
      <c r="U27" s="46" t="s">
        <v>423</v>
      </c>
      <c r="V27" s="46"/>
      <c r="W27" s="46" t="str">
        <f t="shared" si="0"/>
        <v>Actualizar el Registro de Activos de Información tiene como meta: 1 ,su producto es :Matriz actualizada cuyo indicador es: Actualización de los registros.presento evidencia :</v>
      </c>
      <c r="X27" s="46" t="s">
        <v>469</v>
      </c>
      <c r="Y27" s="46" t="s">
        <v>470</v>
      </c>
      <c r="Z27" s="46" t="s">
        <v>449</v>
      </c>
      <c r="AA27" s="46" t="s">
        <v>472</v>
      </c>
      <c r="AB27" s="10">
        <v>0</v>
      </c>
    </row>
    <row r="28" spans="1:28" s="2" customFormat="1" ht="75">
      <c r="A28" s="102"/>
      <c r="B28" s="82"/>
      <c r="C28" s="4" t="s">
        <v>356</v>
      </c>
      <c r="D28" s="5" t="s">
        <v>357</v>
      </c>
      <c r="E28" s="5">
        <v>1</v>
      </c>
      <c r="F28" s="46" t="s">
        <v>354</v>
      </c>
      <c r="G28" s="46" t="s">
        <v>355</v>
      </c>
      <c r="H28" s="7" t="s">
        <v>230</v>
      </c>
      <c r="I28" s="27"/>
      <c r="J28" s="15"/>
      <c r="K28" s="46"/>
      <c r="L28" s="46"/>
      <c r="M28" s="32"/>
      <c r="N28" s="32"/>
      <c r="O28" s="32"/>
      <c r="P28" s="32"/>
      <c r="Q28" s="46"/>
      <c r="R28" s="46">
        <v>1</v>
      </c>
      <c r="S28" s="46"/>
      <c r="T28" s="12"/>
      <c r="U28" s="46" t="s">
        <v>423</v>
      </c>
      <c r="V28" s="46"/>
      <c r="W28" s="46" t="str">
        <f t="shared" si="0"/>
        <v>Actualizar el Índice de Información Clasificada y Reservada tiene como meta: 1 ,su producto es :Matriz actualizada cuyo indicador es: Actualización de los registros.presento evidencia :</v>
      </c>
      <c r="X28" s="46" t="s">
        <v>469</v>
      </c>
      <c r="Y28" s="46" t="s">
        <v>470</v>
      </c>
      <c r="Z28" s="46" t="s">
        <v>449</v>
      </c>
      <c r="AA28" s="46" t="s">
        <v>473</v>
      </c>
      <c r="AB28" s="10">
        <v>0</v>
      </c>
    </row>
    <row r="29" spans="1:28" s="2" customFormat="1" ht="75">
      <c r="A29" s="102"/>
      <c r="B29" s="82"/>
      <c r="C29" s="4" t="s">
        <v>358</v>
      </c>
      <c r="D29" s="5" t="s">
        <v>359</v>
      </c>
      <c r="E29" s="5">
        <v>1</v>
      </c>
      <c r="F29" s="46" t="s">
        <v>354</v>
      </c>
      <c r="G29" s="46" t="s">
        <v>355</v>
      </c>
      <c r="H29" s="7" t="s">
        <v>230</v>
      </c>
      <c r="I29" s="27"/>
      <c r="J29" s="27"/>
      <c r="K29" s="46"/>
      <c r="L29" s="46"/>
      <c r="M29" s="32"/>
      <c r="N29" s="32"/>
      <c r="O29" s="32"/>
      <c r="P29" s="32"/>
      <c r="Q29" s="46"/>
      <c r="R29" s="46">
        <v>1</v>
      </c>
      <c r="S29" s="46"/>
      <c r="T29" s="46"/>
      <c r="U29" s="46" t="s">
        <v>423</v>
      </c>
      <c r="V29" s="46"/>
      <c r="W29" s="46" t="str">
        <f t="shared" si="0"/>
        <v>Actualizar el Esquema de Publicación de la Información tiene como meta: 1 ,su producto es :Matriz actualizada cuyo indicador es: Actualización de los registros.presento evidencia :</v>
      </c>
      <c r="X29" s="46" t="s">
        <v>469</v>
      </c>
      <c r="Y29" s="46" t="s">
        <v>470</v>
      </c>
      <c r="Z29" s="46" t="s">
        <v>449</v>
      </c>
      <c r="AA29" s="46" t="s">
        <v>473</v>
      </c>
      <c r="AB29" s="10">
        <v>0</v>
      </c>
    </row>
    <row r="30" spans="1:28" s="2" customFormat="1" ht="90">
      <c r="A30" s="102"/>
      <c r="B30" s="82"/>
      <c r="C30" s="4" t="s">
        <v>360</v>
      </c>
      <c r="D30" s="18" t="s">
        <v>361</v>
      </c>
      <c r="E30" s="12">
        <v>0.6</v>
      </c>
      <c r="F30" s="46" t="s">
        <v>362</v>
      </c>
      <c r="G30" s="46" t="s">
        <v>362</v>
      </c>
      <c r="H30" s="46" t="s">
        <v>363</v>
      </c>
      <c r="I30" s="27"/>
      <c r="J30" s="15"/>
      <c r="K30" s="46"/>
      <c r="L30" s="46"/>
      <c r="M30" s="32"/>
      <c r="N30" s="32"/>
      <c r="O30" s="32"/>
      <c r="P30" s="32"/>
      <c r="Q30" s="12"/>
      <c r="R30" s="46"/>
      <c r="S30" s="46"/>
      <c r="T30" s="12">
        <v>0.6</v>
      </c>
      <c r="U30" s="46" t="s">
        <v>423</v>
      </c>
      <c r="V30" s="46"/>
      <c r="W30" s="46" t="str">
        <f t="shared" si="0"/>
        <v>Aprobar e implementar el Programa de Gestión Documental tiene como meta: 0,6 ,su producto es :% de implementación del PGD actualizado cuyo indicador es: % de implementación del PGD actualizadopresento evidencia :</v>
      </c>
      <c r="X30" s="46"/>
      <c r="Y30" s="46" t="s">
        <v>416</v>
      </c>
      <c r="Z30" s="46" t="s">
        <v>449</v>
      </c>
      <c r="AA30" s="3" t="s">
        <v>543</v>
      </c>
      <c r="AB30" s="10">
        <v>0</v>
      </c>
    </row>
    <row r="31" spans="1:28" s="2" customFormat="1" ht="120">
      <c r="A31" s="102"/>
      <c r="B31" s="82"/>
      <c r="C31" s="4" t="s">
        <v>364</v>
      </c>
      <c r="D31" s="18" t="s">
        <v>365</v>
      </c>
      <c r="E31" s="26">
        <v>1</v>
      </c>
      <c r="F31" s="46" t="s">
        <v>366</v>
      </c>
      <c r="G31" s="46" t="s">
        <v>366</v>
      </c>
      <c r="H31" s="46" t="s">
        <v>363</v>
      </c>
      <c r="I31" s="27"/>
      <c r="J31" s="46"/>
      <c r="K31" s="46"/>
      <c r="L31" s="15"/>
      <c r="M31" s="32"/>
      <c r="N31" s="32"/>
      <c r="O31" s="32"/>
      <c r="P31" s="32"/>
      <c r="Q31" s="46"/>
      <c r="R31" s="46"/>
      <c r="S31" s="46"/>
      <c r="T31" s="46">
        <v>1</v>
      </c>
      <c r="U31" s="46" t="s">
        <v>423</v>
      </c>
      <c r="V31" s="46"/>
      <c r="W31" s="46" t="str">
        <f t="shared" si="0"/>
        <v>Presentar ante el AGN la actualización Tablas de Retención Documental de la Agencia Nacional de Tierras. tiene como meta: 1 ,su producto es :Tabla de Retención Documental presentada al AGN cuyo indicador es: Tabla de Retención Documental presentada al AGNpresento evidencia :</v>
      </c>
      <c r="X31" s="46"/>
      <c r="Y31" s="46" t="s">
        <v>416</v>
      </c>
      <c r="Z31" s="46" t="s">
        <v>449</v>
      </c>
      <c r="AA31" s="3" t="s">
        <v>543</v>
      </c>
      <c r="AB31" s="10">
        <v>0</v>
      </c>
    </row>
    <row r="32" spans="1:28" s="2" customFormat="1" ht="90">
      <c r="A32" s="102"/>
      <c r="B32" s="82"/>
      <c r="C32" s="4" t="s">
        <v>367</v>
      </c>
      <c r="D32" s="18" t="s">
        <v>368</v>
      </c>
      <c r="E32" s="26">
        <v>1</v>
      </c>
      <c r="F32" s="46" t="s">
        <v>369</v>
      </c>
      <c r="G32" s="46" t="s">
        <v>369</v>
      </c>
      <c r="H32" s="46" t="s">
        <v>363</v>
      </c>
      <c r="I32" s="27"/>
      <c r="J32" s="15"/>
      <c r="K32" s="46"/>
      <c r="L32" s="46"/>
      <c r="M32" s="32"/>
      <c r="N32" s="32"/>
      <c r="O32" s="32"/>
      <c r="P32" s="32"/>
      <c r="Q32" s="46"/>
      <c r="R32" s="46"/>
      <c r="S32" s="46"/>
      <c r="T32" s="46">
        <v>1</v>
      </c>
      <c r="U32" s="46" t="s">
        <v>423</v>
      </c>
      <c r="V32" s="46"/>
      <c r="W32" s="46" t="str">
        <f t="shared" si="0"/>
        <v>Actualizar el Plan Institucional de Archivo - PINAR tiene como meta: 1 ,su producto es :Plan Institucional de Archivo - PINAR actualizado cuyo indicador es: Plan Institucional de Archivo - PINAR actualizadopresento evidencia :</v>
      </c>
      <c r="X32" s="46"/>
      <c r="Y32" s="46" t="s">
        <v>416</v>
      </c>
      <c r="Z32" s="46" t="s">
        <v>449</v>
      </c>
      <c r="AA32" s="3" t="s">
        <v>543</v>
      </c>
      <c r="AB32" s="10">
        <v>0</v>
      </c>
    </row>
    <row r="33" spans="1:28" s="2" customFormat="1" ht="148" customHeight="1">
      <c r="A33" s="102"/>
      <c r="B33" s="82"/>
      <c r="C33" s="4" t="s">
        <v>370</v>
      </c>
      <c r="D33" s="18" t="s">
        <v>371</v>
      </c>
      <c r="E33" s="12">
        <v>0.4</v>
      </c>
      <c r="F33" s="46" t="s">
        <v>372</v>
      </c>
      <c r="G33" s="46" t="s">
        <v>372</v>
      </c>
      <c r="H33" s="46" t="s">
        <v>363</v>
      </c>
      <c r="I33" s="27"/>
      <c r="J33" s="15"/>
      <c r="K33" s="46"/>
      <c r="L33" s="46"/>
      <c r="M33" s="32"/>
      <c r="N33" s="32"/>
      <c r="O33" s="32"/>
      <c r="P33" s="32"/>
      <c r="Q33" s="46"/>
      <c r="R33" s="46"/>
      <c r="S33" s="46"/>
      <c r="T33" s="12">
        <v>0.4</v>
      </c>
      <c r="U33" s="46" t="s">
        <v>423</v>
      </c>
      <c r="V33" s="46"/>
      <c r="W33" s="46" t="str">
        <f t="shared" si="0"/>
        <v>Validar, consolidar y conformar el Inventario Documental de los expedientes recibidos del Extinto INCODER que se encuentran en los depósitos de archivo de la ANT tiene como meta: 0,4 ,su producto es :% de validación, consolidación y conformación del inventario documental  cuyo indicador es: % de validación, consolidación y conformación del inventario documental presento evidencia :</v>
      </c>
      <c r="X33" s="46"/>
      <c r="Y33" s="46" t="s">
        <v>416</v>
      </c>
      <c r="Z33" s="46" t="s">
        <v>449</v>
      </c>
      <c r="AA33" s="3" t="s">
        <v>543</v>
      </c>
      <c r="AB33" s="10">
        <v>0</v>
      </c>
    </row>
    <row r="34" spans="1:28" s="2" customFormat="1" ht="105">
      <c r="A34" s="102"/>
      <c r="B34" s="81" t="s">
        <v>373</v>
      </c>
      <c r="C34" s="16" t="s">
        <v>374</v>
      </c>
      <c r="D34" s="5" t="s">
        <v>375</v>
      </c>
      <c r="E34" s="5">
        <v>1</v>
      </c>
      <c r="F34" s="46" t="s">
        <v>376</v>
      </c>
      <c r="G34" s="46" t="s">
        <v>377</v>
      </c>
      <c r="H34" s="46" t="s">
        <v>230</v>
      </c>
      <c r="I34" s="27"/>
      <c r="J34" s="27"/>
      <c r="K34" s="46"/>
      <c r="L34" s="46"/>
      <c r="M34" s="32"/>
      <c r="N34" s="32"/>
      <c r="O34" s="32"/>
      <c r="P34" s="32"/>
      <c r="Q34" s="46"/>
      <c r="R34" s="46"/>
      <c r="S34" s="46">
        <v>1</v>
      </c>
      <c r="T34" s="46"/>
      <c r="U34" s="46" t="s">
        <v>423</v>
      </c>
      <c r="V34" s="46"/>
      <c r="W34" s="46" t="str">
        <f t="shared" si="0"/>
        <v>Revisar a través del listado emitido por el MinTIC  la usabilidad y accesibilidad del portal institucional, para población con alguna discapacidad tiene como meta: 1 ,su producto es :Revisión lista de chequeo cuyo indicador es: Lista de chequeo revisada.presento evidencia :</v>
      </c>
      <c r="X34" s="46" t="s">
        <v>469</v>
      </c>
      <c r="Y34" s="46" t="s">
        <v>470</v>
      </c>
      <c r="Z34" s="46" t="s">
        <v>449</v>
      </c>
      <c r="AA34" s="46" t="s">
        <v>471</v>
      </c>
      <c r="AB34" s="10">
        <v>0</v>
      </c>
    </row>
    <row r="35" spans="1:28" s="2" customFormat="1" ht="145" customHeight="1">
      <c r="A35" s="102"/>
      <c r="B35" s="82"/>
      <c r="C35" s="16" t="s">
        <v>378</v>
      </c>
      <c r="D35" s="5" t="s">
        <v>379</v>
      </c>
      <c r="E35" s="12">
        <v>0.8</v>
      </c>
      <c r="F35" s="12" t="s">
        <v>380</v>
      </c>
      <c r="G35" s="46" t="s">
        <v>381</v>
      </c>
      <c r="H35" s="46" t="s">
        <v>230</v>
      </c>
      <c r="I35" s="27"/>
      <c r="J35" s="27"/>
      <c r="K35" s="46"/>
      <c r="L35" s="46"/>
      <c r="M35" s="32"/>
      <c r="N35" s="32"/>
      <c r="O35" s="32"/>
      <c r="P35" s="32"/>
      <c r="Q35" s="15">
        <v>0.8</v>
      </c>
      <c r="R35" s="46"/>
      <c r="S35" s="46"/>
      <c r="T35" s="46"/>
      <c r="U35" s="46" t="s">
        <v>423</v>
      </c>
      <c r="V35" s="46"/>
      <c r="W35" s="46" t="str">
        <f t="shared" si="0"/>
        <v>Desarrollar funcionalidades en la página WEB para facilitar el acceso a la población con alguna discapacidad tiene como meta: 0,8 ,su producto es :Funcionalidades desarrolladas cuyo indicador es: Funcionalidades implementadas del nivel de usabilidad A y AA, en la pagina WEB para facilitar el acceso a la población con alguna discapacidadpresento evidencia :</v>
      </c>
      <c r="X35" s="46" t="s">
        <v>469</v>
      </c>
      <c r="Y35" s="46" t="s">
        <v>470</v>
      </c>
      <c r="Z35" s="46" t="s">
        <v>449</v>
      </c>
      <c r="AA35" s="46" t="s">
        <v>472</v>
      </c>
      <c r="AB35" s="10">
        <v>0</v>
      </c>
    </row>
    <row r="36" spans="1:28" s="2" customFormat="1" ht="155" customHeight="1">
      <c r="A36" s="102"/>
      <c r="B36" s="82"/>
      <c r="C36" s="16" t="s">
        <v>382</v>
      </c>
      <c r="D36" s="5" t="s">
        <v>383</v>
      </c>
      <c r="E36" s="15">
        <v>1</v>
      </c>
      <c r="F36" s="15" t="s">
        <v>384</v>
      </c>
      <c r="G36" s="46" t="s">
        <v>385</v>
      </c>
      <c r="H36" s="46" t="s">
        <v>386</v>
      </c>
      <c r="I36" s="46"/>
      <c r="J36" s="12">
        <v>1</v>
      </c>
      <c r="K36" s="12">
        <v>1</v>
      </c>
      <c r="L36" s="12">
        <v>1</v>
      </c>
      <c r="M36" s="69">
        <v>1</v>
      </c>
      <c r="N36" s="69">
        <v>1</v>
      </c>
      <c r="O36" s="69">
        <v>1</v>
      </c>
      <c r="P36" s="69">
        <v>1</v>
      </c>
      <c r="Q36" s="12">
        <v>1</v>
      </c>
      <c r="R36" s="12">
        <v>1</v>
      </c>
      <c r="S36" s="12">
        <v>1</v>
      </c>
      <c r="T36" s="12">
        <v>1</v>
      </c>
      <c r="U36" s="46" t="s">
        <v>422</v>
      </c>
      <c r="V36" s="46" t="s">
        <v>419</v>
      </c>
      <c r="W36" s="46" t="str">
        <f t="shared" si="0"/>
        <v>Realizar descripción de las fotos publicadas en la vigencia 2022 en la página web de le Entidad https://www.agenciadetierras.gov.co/ tiene como meta: 1 ,su producto es :Fotos con descripción cuyo indicador es:  Fotografías publicadas en la página web con pie de fotopresento evidencia :Si</v>
      </c>
      <c r="X36" s="46"/>
      <c r="Y36" s="46" t="s">
        <v>453</v>
      </c>
      <c r="Z36" s="46" t="s">
        <v>454</v>
      </c>
      <c r="AA36" s="46" t="s">
        <v>549</v>
      </c>
      <c r="AB36" s="10">
        <v>67</v>
      </c>
    </row>
    <row r="37" spans="1:28" s="2" customFormat="1" ht="186" customHeight="1">
      <c r="A37" s="102"/>
      <c r="B37" s="82"/>
      <c r="C37" s="16" t="s">
        <v>387</v>
      </c>
      <c r="D37" s="5" t="s">
        <v>388</v>
      </c>
      <c r="E37" s="15">
        <v>1</v>
      </c>
      <c r="F37" s="15" t="s">
        <v>389</v>
      </c>
      <c r="G37" s="46" t="s">
        <v>390</v>
      </c>
      <c r="H37" s="46" t="s">
        <v>386</v>
      </c>
      <c r="I37" s="46"/>
      <c r="J37" s="12">
        <v>1</v>
      </c>
      <c r="K37" s="12">
        <v>1</v>
      </c>
      <c r="L37" s="12">
        <v>1</v>
      </c>
      <c r="M37" s="69">
        <v>1</v>
      </c>
      <c r="N37" s="69">
        <v>1</v>
      </c>
      <c r="O37" s="69">
        <v>1</v>
      </c>
      <c r="P37" s="69">
        <v>1</v>
      </c>
      <c r="Q37" s="12">
        <v>1</v>
      </c>
      <c r="R37" s="12">
        <v>1</v>
      </c>
      <c r="S37" s="12">
        <v>1</v>
      </c>
      <c r="T37" s="12">
        <v>1</v>
      </c>
      <c r="U37" s="46" t="s">
        <v>422</v>
      </c>
      <c r="V37" s="46" t="s">
        <v>419</v>
      </c>
      <c r="W37" s="46" t="str">
        <f t="shared" si="0"/>
        <v>Incluir subtítulos a videos publicados en la vigencia 2022 en la página web https://www.agenciadetierras.gov.co/ 
y canal de YouTube de la Entidad https://www.youtube.com/channel/UCOxhksX5ARHVcLMXQLOozaA tiene como meta: 1 ,su producto es :Videos con subtítulos cuyo indicador es: Videos publicados en la página web y canal de YouTube con subtítulospresento evidencia :Si</v>
      </c>
      <c r="X37" s="46"/>
      <c r="Y37" s="46" t="s">
        <v>453</v>
      </c>
      <c r="Z37" s="46" t="s">
        <v>454</v>
      </c>
      <c r="AA37" s="3" t="s">
        <v>549</v>
      </c>
      <c r="AB37" s="10">
        <v>67</v>
      </c>
    </row>
    <row r="38" spans="1:28" s="2" customFormat="1" ht="163" customHeight="1">
      <c r="A38" s="102"/>
      <c r="B38" s="28" t="s">
        <v>391</v>
      </c>
      <c r="C38" s="16" t="s">
        <v>392</v>
      </c>
      <c r="D38" s="5" t="s">
        <v>393</v>
      </c>
      <c r="E38" s="23">
        <v>2</v>
      </c>
      <c r="F38" s="26" t="s">
        <v>394</v>
      </c>
      <c r="G38" s="46" t="s">
        <v>395</v>
      </c>
      <c r="H38" s="46" t="s">
        <v>38</v>
      </c>
      <c r="I38" s="46"/>
      <c r="J38" s="46"/>
      <c r="K38" s="46"/>
      <c r="L38" s="46"/>
      <c r="M38" s="32">
        <v>1</v>
      </c>
      <c r="N38" s="32"/>
      <c r="O38" s="32"/>
      <c r="P38" s="32"/>
      <c r="Q38" s="46"/>
      <c r="R38" s="46">
        <v>1</v>
      </c>
      <c r="S38" s="46"/>
      <c r="T38" s="46"/>
      <c r="U38" s="46" t="s">
        <v>423</v>
      </c>
      <c r="V38" s="46"/>
      <c r="W38" s="46" t="str">
        <f t="shared" si="0"/>
        <v>Hacer seguimiento a la implementación de la Guía la Ley 1712 de 2014 (Ley de Transparencia y del Derecho de Acceso a la Información Pública) por parte de la ANT. tiene como meta: 2 ,su producto es :Informes de seguimiento cuyo indicador es: Informes de seguimiento elaborados / Informes de seguimiento programadospresento evidencia :</v>
      </c>
      <c r="X38" s="54" t="s">
        <v>486</v>
      </c>
      <c r="Y38" s="46" t="s">
        <v>453</v>
      </c>
      <c r="Z38" s="46" t="s">
        <v>454</v>
      </c>
      <c r="AA38" s="54" t="s">
        <v>487</v>
      </c>
      <c r="AB38" s="10">
        <v>50</v>
      </c>
    </row>
    <row r="40" spans="1:28" ht="15">
      <c r="B40" s="28" t="s">
        <v>562</v>
      </c>
      <c r="C40" s="21" t="s">
        <v>414</v>
      </c>
      <c r="D40" s="21" t="s">
        <v>428</v>
      </c>
      <c r="E40" s="21" t="s">
        <v>431</v>
      </c>
      <c r="F40" s="28"/>
    </row>
    <row r="41" spans="1:28" ht="15">
      <c r="B41" s="99">
        <v>55</v>
      </c>
      <c r="C41" s="21" t="s">
        <v>422</v>
      </c>
      <c r="D41" s="21">
        <v>24</v>
      </c>
      <c r="E41" s="21">
        <v>66.7</v>
      </c>
      <c r="F41" s="28"/>
      <c r="AB41" s="10">
        <f>AVERAGE(AB3:AB38)</f>
        <v>55.222222222222221</v>
      </c>
    </row>
    <row r="42" spans="1:28" ht="15">
      <c r="B42" s="100"/>
      <c r="C42" s="21" t="s">
        <v>423</v>
      </c>
      <c r="D42" s="21">
        <v>12</v>
      </c>
      <c r="E42" s="21">
        <f>16.7*2</f>
        <v>33.4</v>
      </c>
      <c r="F42" s="28"/>
    </row>
    <row r="43" spans="1:28" ht="15">
      <c r="B43" s="100"/>
      <c r="C43" s="21" t="s">
        <v>424</v>
      </c>
      <c r="D43" s="21">
        <v>36</v>
      </c>
      <c r="E43" s="21">
        <v>100</v>
      </c>
      <c r="F43" s="28"/>
    </row>
    <row r="46" spans="1:28" ht="15">
      <c r="B46" s="28"/>
      <c r="C46" s="28" t="s">
        <v>434</v>
      </c>
      <c r="D46" s="28" t="s">
        <v>422</v>
      </c>
      <c r="E46" s="28" t="s">
        <v>423</v>
      </c>
      <c r="F46" s="28" t="s">
        <v>424</v>
      </c>
    </row>
    <row r="47" spans="1:28" ht="60">
      <c r="B47" s="28"/>
      <c r="C47" s="28" t="s">
        <v>304</v>
      </c>
      <c r="D47" s="28">
        <v>1</v>
      </c>
      <c r="E47" s="28">
        <v>0</v>
      </c>
      <c r="F47" s="28">
        <f>SUM(D47:E47)</f>
        <v>1</v>
      </c>
    </row>
    <row r="48" spans="1:28" ht="90">
      <c r="B48" s="28"/>
      <c r="C48" s="28" t="s">
        <v>433</v>
      </c>
      <c r="D48" s="28">
        <v>1</v>
      </c>
      <c r="E48" s="28">
        <v>0</v>
      </c>
      <c r="F48" s="53">
        <f t="shared" ref="F48:F57" si="1">SUM(D48:E48)</f>
        <v>1</v>
      </c>
    </row>
    <row r="49" spans="2:6" ht="75">
      <c r="B49" s="28"/>
      <c r="C49" s="28" t="s">
        <v>386</v>
      </c>
      <c r="D49" s="28">
        <v>2</v>
      </c>
      <c r="E49" s="28">
        <v>0</v>
      </c>
      <c r="F49" s="53">
        <f t="shared" si="1"/>
        <v>2</v>
      </c>
    </row>
    <row r="50" spans="2:6" ht="30">
      <c r="B50" s="28"/>
      <c r="C50" s="28" t="s">
        <v>27</v>
      </c>
      <c r="D50" s="28">
        <v>3</v>
      </c>
      <c r="E50" s="28">
        <v>0</v>
      </c>
      <c r="F50" s="53">
        <f t="shared" si="1"/>
        <v>3</v>
      </c>
    </row>
    <row r="51" spans="2:6" ht="30">
      <c r="B51" s="28"/>
      <c r="C51" s="28" t="s">
        <v>32</v>
      </c>
      <c r="D51" s="28">
        <v>5</v>
      </c>
      <c r="E51" s="28">
        <v>1</v>
      </c>
      <c r="F51" s="53">
        <f t="shared" si="1"/>
        <v>6</v>
      </c>
    </row>
    <row r="52" spans="2:6" ht="60">
      <c r="B52" s="28"/>
      <c r="C52" s="28" t="s">
        <v>38</v>
      </c>
      <c r="D52" s="28">
        <v>3</v>
      </c>
      <c r="E52" s="28">
        <v>0</v>
      </c>
      <c r="F52" s="53">
        <f t="shared" si="1"/>
        <v>3</v>
      </c>
    </row>
    <row r="53" spans="2:6" ht="30">
      <c r="B53" s="28"/>
      <c r="C53" s="28" t="s">
        <v>437</v>
      </c>
      <c r="D53" s="28">
        <v>0</v>
      </c>
      <c r="E53" s="28">
        <v>1</v>
      </c>
      <c r="F53" s="53">
        <f t="shared" si="1"/>
        <v>1</v>
      </c>
    </row>
    <row r="54" spans="2:6" ht="30">
      <c r="B54" s="28"/>
      <c r="C54" s="28" t="s">
        <v>186</v>
      </c>
      <c r="D54" s="28">
        <v>7</v>
      </c>
      <c r="E54" s="28">
        <v>0</v>
      </c>
      <c r="F54" s="53">
        <f t="shared" si="1"/>
        <v>7</v>
      </c>
    </row>
    <row r="55" spans="2:6" ht="45">
      <c r="B55" s="28"/>
      <c r="C55" s="28" t="s">
        <v>363</v>
      </c>
      <c r="D55" s="28">
        <v>0</v>
      </c>
      <c r="E55" s="28">
        <v>4</v>
      </c>
      <c r="F55" s="53">
        <f t="shared" si="1"/>
        <v>4</v>
      </c>
    </row>
    <row r="56" spans="2:6" ht="75">
      <c r="B56" s="28"/>
      <c r="C56" s="28" t="s">
        <v>230</v>
      </c>
      <c r="D56" s="28">
        <v>1</v>
      </c>
      <c r="E56" s="28">
        <v>6</v>
      </c>
      <c r="F56" s="53">
        <f t="shared" si="1"/>
        <v>7</v>
      </c>
    </row>
    <row r="57" spans="2:6" ht="45">
      <c r="B57" s="28"/>
      <c r="C57" s="28" t="s">
        <v>220</v>
      </c>
      <c r="D57" s="28">
        <v>1</v>
      </c>
      <c r="E57" s="28">
        <v>0</v>
      </c>
      <c r="F57" s="53">
        <f t="shared" si="1"/>
        <v>1</v>
      </c>
    </row>
    <row r="58" spans="2:6" ht="15">
      <c r="B58" s="28"/>
      <c r="C58" s="28" t="s">
        <v>424</v>
      </c>
      <c r="D58" s="28">
        <f>SUM(D47:D57)</f>
        <v>24</v>
      </c>
      <c r="E58" s="53">
        <f>SUM(E47:E57)</f>
        <v>12</v>
      </c>
      <c r="F58" s="28">
        <v>36</v>
      </c>
    </row>
    <row r="61" spans="2:6" ht="15">
      <c r="D61" s="28" t="s">
        <v>422</v>
      </c>
      <c r="E61" s="28" t="s">
        <v>423</v>
      </c>
    </row>
    <row r="62" spans="2:6">
      <c r="D62" s="28">
        <v>24</v>
      </c>
      <c r="E62" s="28">
        <v>12</v>
      </c>
    </row>
  </sheetData>
  <mergeCells count="16">
    <mergeCell ref="B41:B43"/>
    <mergeCell ref="Y1:AA1"/>
    <mergeCell ref="U1:W1"/>
    <mergeCell ref="I1:T1"/>
    <mergeCell ref="A3:A38"/>
    <mergeCell ref="B3:B23"/>
    <mergeCell ref="B25:B33"/>
    <mergeCell ref="B34:B37"/>
    <mergeCell ref="A1:A2"/>
    <mergeCell ref="B1:B2"/>
    <mergeCell ref="C1:C2"/>
    <mergeCell ref="D1:D2"/>
    <mergeCell ref="E1:E2"/>
    <mergeCell ref="F1:F2"/>
    <mergeCell ref="G1:G2"/>
    <mergeCell ref="H1:H2"/>
  </mergeCells>
  <pageMargins left="0.7" right="0.7" top="0.75" bottom="0.75" header="0.3" footer="0.3"/>
  <pageSetup orientation="portrait" horizontalDpi="0" verticalDpi="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32E898-2CD1-C34F-B53D-08994C5EC6B7}">
  <dimension ref="A1:AB22"/>
  <sheetViews>
    <sheetView tabSelected="1" topLeftCell="A7" zoomScale="110" zoomScaleNormal="110" workbookViewId="0">
      <selection activeCell="D19" sqref="D19"/>
    </sheetView>
  </sheetViews>
  <sheetFormatPr baseColWidth="10" defaultColWidth="11.5" defaultRowHeight="14"/>
  <cols>
    <col min="1" max="1" width="17.5" style="1" customWidth="1"/>
    <col min="2" max="2" width="26.5" style="1" customWidth="1"/>
    <col min="3" max="3" width="15.83203125" style="1" customWidth="1"/>
    <col min="4" max="4" width="46" style="1" customWidth="1"/>
    <col min="5" max="5" width="12.5" style="1" customWidth="1"/>
    <col min="6" max="6" width="29.33203125" style="1" customWidth="1"/>
    <col min="7" max="7" width="40.5" style="1" customWidth="1"/>
    <col min="8" max="8" width="27" style="1" customWidth="1"/>
    <col min="9" max="9" width="7.5" style="1" customWidth="1"/>
    <col min="10" max="12" width="7" style="1" customWidth="1"/>
    <col min="13" max="16" width="7" style="73" customWidth="1"/>
    <col min="17" max="20" width="7" style="1" customWidth="1"/>
    <col min="21" max="22" width="11.5" style="1" customWidth="1"/>
    <col min="23" max="23" width="38.1640625" style="1" customWidth="1"/>
    <col min="24" max="24" width="32.6640625" style="1" customWidth="1"/>
    <col min="25" max="26" width="11.5" style="1"/>
    <col min="27" max="27" width="17.33203125" style="1" customWidth="1"/>
    <col min="28" max="28" width="15.83203125" style="1" customWidth="1"/>
    <col min="29" max="16384" width="11.5" style="1"/>
  </cols>
  <sheetData>
    <row r="1" spans="1:28" s="29" customFormat="1" ht="18">
      <c r="A1" s="77" t="s">
        <v>0</v>
      </c>
      <c r="B1" s="77" t="s">
        <v>1</v>
      </c>
      <c r="C1" s="77" t="s">
        <v>2</v>
      </c>
      <c r="D1" s="77" t="s">
        <v>3</v>
      </c>
      <c r="E1" s="77" t="s">
        <v>4</v>
      </c>
      <c r="F1" s="77" t="s">
        <v>5</v>
      </c>
      <c r="G1" s="77" t="s">
        <v>6</v>
      </c>
      <c r="H1" s="77" t="s">
        <v>7</v>
      </c>
      <c r="I1" s="88" t="s">
        <v>8</v>
      </c>
      <c r="J1" s="89"/>
      <c r="K1" s="89"/>
      <c r="L1" s="89"/>
      <c r="M1" s="89"/>
      <c r="N1" s="89"/>
      <c r="O1" s="89"/>
      <c r="P1" s="89"/>
      <c r="Q1" s="89"/>
      <c r="R1" s="89"/>
      <c r="S1" s="89"/>
      <c r="T1" s="90"/>
      <c r="U1" s="83" t="s">
        <v>564</v>
      </c>
      <c r="V1" s="84"/>
      <c r="W1" s="85"/>
      <c r="X1" s="37"/>
      <c r="Y1" s="83" t="s">
        <v>445</v>
      </c>
      <c r="Z1" s="84"/>
      <c r="AA1" s="85"/>
      <c r="AB1" s="38"/>
    </row>
    <row r="2" spans="1:28" s="29" customFormat="1" ht="95" customHeight="1">
      <c r="A2" s="78"/>
      <c r="B2" s="78"/>
      <c r="C2" s="78"/>
      <c r="D2" s="78"/>
      <c r="E2" s="78"/>
      <c r="F2" s="78"/>
      <c r="G2" s="78"/>
      <c r="H2" s="78"/>
      <c r="I2" s="3" t="s">
        <v>9</v>
      </c>
      <c r="J2" s="3" t="s">
        <v>10</v>
      </c>
      <c r="K2" s="3" t="s">
        <v>11</v>
      </c>
      <c r="L2" s="3" t="s">
        <v>12</v>
      </c>
      <c r="M2" s="67" t="s">
        <v>13</v>
      </c>
      <c r="N2" s="67" t="s">
        <v>14</v>
      </c>
      <c r="O2" s="67" t="s">
        <v>15</v>
      </c>
      <c r="P2" s="67" t="s">
        <v>16</v>
      </c>
      <c r="Q2" s="3" t="s">
        <v>17</v>
      </c>
      <c r="R2" s="3" t="s">
        <v>18</v>
      </c>
      <c r="S2" s="3" t="s">
        <v>19</v>
      </c>
      <c r="T2" s="3" t="s">
        <v>20</v>
      </c>
      <c r="U2" s="3" t="s">
        <v>414</v>
      </c>
      <c r="V2" s="3" t="s">
        <v>418</v>
      </c>
      <c r="W2" s="3" t="s">
        <v>415</v>
      </c>
      <c r="X2" s="3" t="s">
        <v>421</v>
      </c>
      <c r="Y2" s="3" t="s">
        <v>414</v>
      </c>
      <c r="Z2" s="3" t="s">
        <v>418</v>
      </c>
      <c r="AA2" s="3" t="s">
        <v>415</v>
      </c>
      <c r="AB2" s="3" t="s">
        <v>448</v>
      </c>
    </row>
    <row r="3" spans="1:28" s="29" customFormat="1" ht="318" customHeight="1">
      <c r="A3" s="96" t="s">
        <v>396</v>
      </c>
      <c r="B3" s="99" t="s">
        <v>397</v>
      </c>
      <c r="C3" s="5" t="s">
        <v>398</v>
      </c>
      <c r="D3" s="46" t="s">
        <v>399</v>
      </c>
      <c r="E3" s="46">
        <v>2</v>
      </c>
      <c r="F3" s="46" t="s">
        <v>400</v>
      </c>
      <c r="G3" s="46" t="s">
        <v>401</v>
      </c>
      <c r="H3" s="46" t="s">
        <v>402</v>
      </c>
      <c r="I3" s="46"/>
      <c r="J3" s="46"/>
      <c r="K3" s="46">
        <v>1</v>
      </c>
      <c r="L3" s="46"/>
      <c r="M3" s="32"/>
      <c r="N3" s="32"/>
      <c r="O3" s="32"/>
      <c r="P3" s="32"/>
      <c r="Q3" s="46"/>
      <c r="R3" s="46">
        <v>1</v>
      </c>
      <c r="S3" s="46"/>
      <c r="T3" s="46"/>
      <c r="U3" s="46" t="s">
        <v>422</v>
      </c>
      <c r="V3" s="46" t="s">
        <v>419</v>
      </c>
      <c r="W3" s="46" t="str">
        <f>D3&amp;" tiene como meta: "&amp;E3&amp;" ,su producto es :"&amp;F3&amp;" cuyo indicador es: "&amp;G3&amp;" presento evidencia :"&amp;V3</f>
        <v>Realizar Sensibilización del código de ética del Auditor, para los Auditores de la Agencia tiene como meta: 2 ,su producto es :Actividades de sensibilización del código de ética del Auditor para los Auditores de la Agencia-Semestral cuyo indicador es: Numero Actividades de Sensibilización realizadas presento evidencia :Si</v>
      </c>
      <c r="X3" s="54" t="s">
        <v>450</v>
      </c>
      <c r="Y3" s="46" t="s">
        <v>416</v>
      </c>
      <c r="Z3" s="46" t="s">
        <v>449</v>
      </c>
      <c r="AA3" s="46" t="s">
        <v>462</v>
      </c>
      <c r="AB3" s="10">
        <v>50</v>
      </c>
    </row>
    <row r="4" spans="1:28" s="29" customFormat="1" ht="135">
      <c r="A4" s="97"/>
      <c r="B4" s="100"/>
      <c r="C4" s="5" t="s">
        <v>403</v>
      </c>
      <c r="D4" s="46" t="s">
        <v>404</v>
      </c>
      <c r="E4" s="46">
        <v>1</v>
      </c>
      <c r="F4" s="46" t="s">
        <v>54</v>
      </c>
      <c r="G4" s="46" t="s">
        <v>405</v>
      </c>
      <c r="H4" s="46" t="s">
        <v>38</v>
      </c>
      <c r="I4" s="46"/>
      <c r="J4" s="46"/>
      <c r="K4" s="46">
        <v>1</v>
      </c>
      <c r="L4" s="46"/>
      <c r="M4" s="32"/>
      <c r="N4" s="32"/>
      <c r="O4" s="32"/>
      <c r="P4" s="32"/>
      <c r="Q4" s="46"/>
      <c r="R4" s="46"/>
      <c r="S4" s="46"/>
      <c r="T4" s="46"/>
      <c r="U4" s="46" t="s">
        <v>422</v>
      </c>
      <c r="V4" s="46" t="s">
        <v>419</v>
      </c>
      <c r="W4" s="46" t="str">
        <f t="shared" ref="W4:W7" si="0">D4&amp;" tiene como meta: "&amp;E4&amp;" ,su producto es :"&amp;F4&amp;" cuyo indicador es: "&amp;G4&amp;" presento evidencia :"&amp;V4</f>
        <v>Socializar con los colaboradores de la ANT el Plan Anticorrupción y de Atención al Ciudadano vigencia 2022 tiene como meta: 1 ,su producto es :Sesiones de socialización cuyo indicador es: Número de sesiones de socialización realizadas / Número de sesiones de socialización programadas presento evidencia :Si</v>
      </c>
      <c r="X4" s="54" t="s">
        <v>488</v>
      </c>
      <c r="Y4" s="46" t="s">
        <v>453</v>
      </c>
      <c r="Z4" s="46" t="s">
        <v>454</v>
      </c>
      <c r="AA4" s="46" t="s">
        <v>489</v>
      </c>
      <c r="AB4" s="10">
        <v>100</v>
      </c>
    </row>
    <row r="5" spans="1:28" s="29" customFormat="1" ht="285">
      <c r="A5" s="97"/>
      <c r="B5" s="100"/>
      <c r="C5" s="5" t="s">
        <v>406</v>
      </c>
      <c r="D5" s="46" t="s">
        <v>407</v>
      </c>
      <c r="E5" s="46">
        <v>1</v>
      </c>
      <c r="F5" s="46" t="s">
        <v>58</v>
      </c>
      <c r="G5" s="46" t="s">
        <v>59</v>
      </c>
      <c r="H5" s="46" t="s">
        <v>38</v>
      </c>
      <c r="I5" s="46"/>
      <c r="J5" s="46"/>
      <c r="K5" s="46">
        <v>1</v>
      </c>
      <c r="L5" s="46"/>
      <c r="M5" s="32"/>
      <c r="N5" s="32"/>
      <c r="O5" s="32"/>
      <c r="P5" s="32"/>
      <c r="Q5" s="46"/>
      <c r="R5" s="46"/>
      <c r="S5" s="46"/>
      <c r="T5" s="46"/>
      <c r="U5" s="46" t="s">
        <v>422</v>
      </c>
      <c r="V5" s="46" t="s">
        <v>419</v>
      </c>
      <c r="W5" s="46" t="str">
        <f t="shared" si="0"/>
        <v>Socializar con la ciudadanía el Plan Anticorrupción y de Atención al Ciudadano vigencia 2022 tiene como meta: 1 ,su producto es :Pieza comunicativa cuyo indicador es: Numero de piezas comunicativas elaboradas / Numero de piezas comunicativas programadas  presento evidencia :Si</v>
      </c>
      <c r="X5" s="54" t="s">
        <v>488</v>
      </c>
      <c r="Y5" s="46" t="s">
        <v>453</v>
      </c>
      <c r="Z5" s="46" t="s">
        <v>454</v>
      </c>
      <c r="AA5" s="54" t="s">
        <v>490</v>
      </c>
      <c r="AB5" s="10">
        <v>100</v>
      </c>
    </row>
    <row r="6" spans="1:28" s="29" customFormat="1" ht="150">
      <c r="A6" s="97"/>
      <c r="B6" s="100"/>
      <c r="C6" s="5" t="s">
        <v>408</v>
      </c>
      <c r="D6" s="46" t="s">
        <v>409</v>
      </c>
      <c r="E6" s="46">
        <v>1</v>
      </c>
      <c r="F6" s="46" t="s">
        <v>410</v>
      </c>
      <c r="G6" s="46" t="s">
        <v>411</v>
      </c>
      <c r="H6" s="46" t="s">
        <v>38</v>
      </c>
      <c r="I6" s="46"/>
      <c r="J6" s="46"/>
      <c r="K6" s="46"/>
      <c r="L6" s="46"/>
      <c r="M6" s="32"/>
      <c r="N6" s="32"/>
      <c r="O6" s="32"/>
      <c r="P6" s="32"/>
      <c r="Q6" s="46"/>
      <c r="R6" s="46">
        <v>1</v>
      </c>
      <c r="S6" s="46"/>
      <c r="T6" s="46"/>
      <c r="U6" s="46" t="s">
        <v>423</v>
      </c>
      <c r="V6" s="46"/>
      <c r="W6" s="46" t="str">
        <f t="shared" si="0"/>
        <v>Actualizar el instructivo para la formulación del Plan Anticorrupción y de Atención al Ciudadano vigencia 2023 tiene como meta: 1 ,su producto es :Instructivo actualizado cuyo indicador es: Número de documentos de instructivo elaborado / Número de documentos de instructivo programado presento evidencia :</v>
      </c>
      <c r="X6" s="54" t="s">
        <v>491</v>
      </c>
      <c r="Y6" s="46" t="s">
        <v>416</v>
      </c>
      <c r="Z6" s="46" t="s">
        <v>449</v>
      </c>
      <c r="AA6" s="46" t="s">
        <v>503</v>
      </c>
      <c r="AB6" s="10">
        <v>0</v>
      </c>
    </row>
    <row r="7" spans="1:28" s="29" customFormat="1" ht="150">
      <c r="A7" s="104"/>
      <c r="B7" s="103"/>
      <c r="C7" s="5" t="s">
        <v>412</v>
      </c>
      <c r="D7" s="46" t="s">
        <v>413</v>
      </c>
      <c r="E7" s="46">
        <v>1</v>
      </c>
      <c r="F7" s="46" t="s">
        <v>410</v>
      </c>
      <c r="G7" s="46" t="s">
        <v>411</v>
      </c>
      <c r="H7" s="46" t="s">
        <v>38</v>
      </c>
      <c r="I7" s="46"/>
      <c r="J7" s="46"/>
      <c r="K7" s="46"/>
      <c r="L7" s="46"/>
      <c r="M7" s="32"/>
      <c r="N7" s="32"/>
      <c r="O7" s="32"/>
      <c r="P7" s="32"/>
      <c r="Q7" s="46"/>
      <c r="R7" s="46">
        <v>1</v>
      </c>
      <c r="S7" s="46"/>
      <c r="T7" s="46"/>
      <c r="U7" s="46" t="s">
        <v>416</v>
      </c>
      <c r="V7" s="46"/>
      <c r="W7" s="46" t="str">
        <f t="shared" si="0"/>
        <v>Actualizar el instructivo para la formulación del Mapa de Riesgos de Corrupción vigencia 2023 tiene como meta: 1 ,su producto es :Instructivo actualizado cuyo indicador es: Número de documentos de instructivo elaborado / Número de documentos de instructivo programado presento evidencia :</v>
      </c>
      <c r="X7" s="54" t="s">
        <v>491</v>
      </c>
      <c r="Y7" s="46" t="s">
        <v>416</v>
      </c>
      <c r="Z7" s="46" t="s">
        <v>449</v>
      </c>
      <c r="AA7" s="46" t="s">
        <v>503</v>
      </c>
      <c r="AB7" s="10">
        <v>0</v>
      </c>
    </row>
    <row r="8" spans="1:28">
      <c r="AB8" s="10"/>
    </row>
    <row r="9" spans="1:28">
      <c r="AB9" s="10">
        <f>AVERAGE(AB3:AB7)</f>
        <v>50</v>
      </c>
    </row>
    <row r="10" spans="1:28" ht="14" customHeight="1">
      <c r="E10" s="21" t="s">
        <v>414</v>
      </c>
      <c r="F10" s="21" t="s">
        <v>428</v>
      </c>
      <c r="G10" s="21" t="s">
        <v>438</v>
      </c>
    </row>
    <row r="11" spans="1:28" ht="14" customHeight="1">
      <c r="E11" s="21" t="s">
        <v>422</v>
      </c>
      <c r="F11" s="21">
        <v>2</v>
      </c>
      <c r="G11" s="21">
        <v>40</v>
      </c>
    </row>
    <row r="12" spans="1:28" ht="14" customHeight="1">
      <c r="E12" s="21" t="s">
        <v>416</v>
      </c>
      <c r="F12" s="21">
        <v>3</v>
      </c>
      <c r="G12" s="21">
        <v>60</v>
      </c>
    </row>
    <row r="13" spans="1:28" ht="14" customHeight="1">
      <c r="E13" s="21" t="s">
        <v>424</v>
      </c>
      <c r="F13" s="21">
        <v>5</v>
      </c>
      <c r="G13" s="21">
        <v>100</v>
      </c>
    </row>
    <row r="15" spans="1:28" ht="30">
      <c r="E15" s="21" t="s">
        <v>562</v>
      </c>
      <c r="F15" s="21" t="s">
        <v>439</v>
      </c>
      <c r="G15" s="21" t="s">
        <v>422</v>
      </c>
      <c r="H15" s="21" t="s">
        <v>416</v>
      </c>
      <c r="I15" s="21" t="s">
        <v>424</v>
      </c>
      <c r="J15" s="21"/>
    </row>
    <row r="16" spans="1:28" ht="15">
      <c r="E16" s="99">
        <v>33</v>
      </c>
      <c r="F16" s="21" t="s">
        <v>27</v>
      </c>
      <c r="G16" s="21">
        <v>0</v>
      </c>
      <c r="H16" s="21">
        <v>1</v>
      </c>
      <c r="I16" s="21">
        <v>1</v>
      </c>
      <c r="J16" s="21"/>
    </row>
    <row r="17" spans="5:10" ht="30">
      <c r="E17" s="100"/>
      <c r="F17" s="21" t="s">
        <v>38</v>
      </c>
      <c r="G17" s="21">
        <v>2</v>
      </c>
      <c r="H17" s="21">
        <v>2</v>
      </c>
      <c r="I17" s="21">
        <v>4</v>
      </c>
      <c r="J17" s="21"/>
    </row>
    <row r="18" spans="5:10" ht="15">
      <c r="E18" s="103"/>
      <c r="F18" s="21" t="s">
        <v>424</v>
      </c>
      <c r="G18" s="21">
        <v>2</v>
      </c>
      <c r="H18" s="21">
        <v>3</v>
      </c>
      <c r="I18" s="21">
        <v>5</v>
      </c>
      <c r="J18" s="21"/>
    </row>
    <row r="21" spans="5:10" ht="15">
      <c r="G21" s="21" t="s">
        <v>422</v>
      </c>
      <c r="H21" s="21" t="s">
        <v>416</v>
      </c>
    </row>
    <row r="22" spans="5:10">
      <c r="G22" s="21">
        <v>2</v>
      </c>
      <c r="H22" s="21">
        <v>3</v>
      </c>
    </row>
  </sheetData>
  <mergeCells count="14">
    <mergeCell ref="E16:E18"/>
    <mergeCell ref="Y1:AA1"/>
    <mergeCell ref="I1:T1"/>
    <mergeCell ref="A3:A7"/>
    <mergeCell ref="B3:B7"/>
    <mergeCell ref="U1:W1"/>
    <mergeCell ref="A1:A2"/>
    <mergeCell ref="B1:B2"/>
    <mergeCell ref="C1:C2"/>
    <mergeCell ref="D1:D2"/>
    <mergeCell ref="E1:E2"/>
    <mergeCell ref="F1:F2"/>
    <mergeCell ref="G1:G2"/>
    <mergeCell ref="H1:H2"/>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E39EF6-9367-274F-BD8B-5AA42659E028}">
  <dimension ref="D3:G5"/>
  <sheetViews>
    <sheetView zoomScale="138" workbookViewId="0">
      <selection activeCell="E11" sqref="E11"/>
    </sheetView>
  </sheetViews>
  <sheetFormatPr baseColWidth="10" defaultRowHeight="14"/>
  <cols>
    <col min="2" max="2" width="10.83203125" customWidth="1"/>
  </cols>
  <sheetData>
    <row r="3" spans="4:7" ht="15" thickBot="1"/>
    <row r="4" spans="4:7" ht="27" thickBot="1">
      <c r="D4" s="43" t="s">
        <v>441</v>
      </c>
      <c r="E4" s="43" t="s">
        <v>442</v>
      </c>
      <c r="F4" s="43" t="s">
        <v>443</v>
      </c>
      <c r="G4" s="43" t="s">
        <v>444</v>
      </c>
    </row>
    <row r="5" spans="4:7" ht="15" thickBot="1">
      <c r="D5" s="44">
        <v>64</v>
      </c>
      <c r="E5" s="44">
        <v>29</v>
      </c>
      <c r="F5" s="44">
        <v>0</v>
      </c>
      <c r="G5" s="45">
        <v>1</v>
      </c>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7</vt:i4>
      </vt:variant>
    </vt:vector>
  </HeadingPairs>
  <TitlesOfParts>
    <vt:vector size="7" baseType="lpstr">
      <vt:lpstr>1. Gestión del Riesgo</vt:lpstr>
      <vt:lpstr>2  Racionalización d</vt:lpstr>
      <vt:lpstr>3 Rendición de cuen</vt:lpstr>
      <vt:lpstr>4. Mecanismos para m</vt:lpstr>
      <vt:lpstr>5 Mecanismos para l</vt:lpstr>
      <vt:lpstr>6. Iniciativas Adicio</vt:lpstr>
      <vt:lpstr>Torta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2022-05-06T13:13:50Z</dcterms:created>
  <dcterms:modified xsi:type="dcterms:W3CDTF">2022-09-14T16:27:08Z</dcterms:modified>
</cp:coreProperties>
</file>